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date1904="1" showInkAnnotation="0" autoCompressPictures="0"/>
  <mc:AlternateContent xmlns:mc="http://schemas.openxmlformats.org/markup-compatibility/2006">
    <mc:Choice Requires="x15">
      <x15ac:absPath xmlns:x15ac="http://schemas.microsoft.com/office/spreadsheetml/2010/11/ac" url="/Volumes/Seagrant/PROPOSAL/Omnibus/OPC-2020 Kelp/RFP/"/>
    </mc:Choice>
  </mc:AlternateContent>
  <xr:revisionPtr revIDLastSave="0" documentId="13_ncr:1_{A7AA2A1B-1DEF-514C-8D82-5D9DACF8D329}" xr6:coauthVersionLast="36" xr6:coauthVersionMax="36" xr10:uidLastSave="{00000000-0000-0000-0000-000000000000}"/>
  <bookViews>
    <workbookView xWindow="0" yWindow="460" windowWidth="28800" windowHeight="17540" tabRatio="924" xr2:uid="{00000000-000D-0000-FFFF-FFFF00000000}"/>
  </bookViews>
  <sheets>
    <sheet name="Instructions" sheetId="32" r:id="rId1"/>
    <sheet name="Budget Just Y1" sheetId="34" r:id="rId2"/>
    <sheet name="Budget Just Y2" sheetId="35" r:id="rId3"/>
    <sheet name="Cum Budget" sheetId="23" r:id="rId4"/>
    <sheet name="BUDGET JUSTYr 1 Example" sheetId="28" r:id="rId5"/>
    <sheet name="Cum Budget Example" sheetId="27" r:id="rId6"/>
    <sheet name="Matching Funds" sheetId="38" r:id="rId7"/>
    <sheet name="Current Research Support" sheetId="40" r:id="rId8"/>
    <sheet name="NOAA Checklist" sheetId="41" r:id="rId9"/>
  </sheets>
  <definedNames>
    <definedName name="_xlnm.Print_Area" localSheetId="1">'Budget Just Y1'!$A$2:$P$89</definedName>
    <definedName name="_xlnm.Print_Area" localSheetId="2">'Budget Just Y2'!$A$1:$P$91</definedName>
    <definedName name="_xlnm.Print_Area" localSheetId="4">'BUDGET JUSTYr 1 Example'!$A$1:$P$93</definedName>
    <definedName name="_xlnm.Print_Area" localSheetId="3">'Cum Budget'!$A$1:$S$41</definedName>
    <definedName name="_xlnm.Print_Area" localSheetId="5">'Cum Budget Example'!$A$1:$T$38</definedName>
    <definedName name="_xlnm.Print_Area" localSheetId="7">'Current Research Support'!$A$1:$F$33</definedName>
    <definedName name="_xlnm.Print_Area" localSheetId="6">'Matching Funds'!$A$1:$I$55</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T9" i="27" l="1"/>
  <c r="T10" i="27"/>
  <c r="T11" i="27"/>
  <c r="T12" i="27"/>
  <c r="T13" i="27"/>
  <c r="T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8" i="27"/>
  <c r="S9" i="23"/>
  <c r="S10" i="23"/>
  <c r="S11" i="23"/>
  <c r="S12" i="23"/>
  <c r="S13" i="23"/>
  <c r="S14" i="23"/>
  <c r="S15" i="23"/>
  <c r="S16" i="23"/>
  <c r="S17" i="23"/>
  <c r="S18" i="23"/>
  <c r="S19" i="23"/>
  <c r="S20" i="23"/>
  <c r="S21" i="23"/>
  <c r="S22" i="23"/>
  <c r="S23" i="23"/>
  <c r="S24" i="23"/>
  <c r="S25" i="23"/>
  <c r="S26" i="23"/>
  <c r="S27" i="23"/>
  <c r="S28" i="23"/>
  <c r="S29" i="23"/>
  <c r="S30" i="23"/>
  <c r="S31" i="23"/>
  <c r="S32" i="23"/>
  <c r="S33" i="23"/>
  <c r="S34" i="23"/>
  <c r="S35" i="23"/>
  <c r="S36" i="23"/>
  <c r="S8" i="23"/>
  <c r="R21" i="23"/>
  <c r="R19" i="23"/>
  <c r="R9" i="23"/>
  <c r="R10" i="23"/>
  <c r="R11" i="23"/>
  <c r="R12" i="23"/>
  <c r="R13" i="23"/>
  <c r="R14" i="23"/>
  <c r="R15" i="23"/>
  <c r="R16" i="23"/>
  <c r="R17" i="23"/>
  <c r="R18" i="23"/>
  <c r="R20" i="23"/>
  <c r="R22" i="23"/>
  <c r="R23" i="23"/>
  <c r="R24" i="23"/>
  <c r="R25" i="23"/>
  <c r="R26" i="23"/>
  <c r="R27" i="23"/>
  <c r="R28" i="23"/>
  <c r="R29" i="23"/>
  <c r="R30" i="23"/>
  <c r="R31" i="23"/>
  <c r="R32" i="23"/>
  <c r="R33" i="23"/>
  <c r="R34" i="23"/>
  <c r="R35" i="23"/>
  <c r="R36" i="23"/>
  <c r="R8" i="23"/>
  <c r="D75" i="34"/>
  <c r="D66" i="34"/>
  <c r="D62" i="34"/>
  <c r="D57" i="34"/>
  <c r="D50" i="34"/>
  <c r="D14" i="34"/>
  <c r="D19" i="34"/>
  <c r="D43" i="34"/>
  <c r="D45" i="34"/>
  <c r="D25" i="34"/>
  <c r="D30" i="34"/>
  <c r="D78" i="35"/>
  <c r="P29" i="23"/>
  <c r="D69" i="35"/>
  <c r="D65" i="35"/>
  <c r="D60" i="35"/>
  <c r="D53" i="35"/>
  <c r="P23" i="23"/>
  <c r="D15" i="35"/>
  <c r="D22" i="35"/>
  <c r="D46" i="35"/>
  <c r="D48" i="35"/>
  <c r="D28" i="35"/>
  <c r="D33" i="35"/>
  <c r="E75" i="34"/>
  <c r="E66" i="34"/>
  <c r="E62" i="34"/>
  <c r="O26" i="23"/>
  <c r="E57" i="34"/>
  <c r="E50" i="34"/>
  <c r="E14" i="34"/>
  <c r="E19" i="34"/>
  <c r="E25" i="34"/>
  <c r="E30" i="34"/>
  <c r="E78" i="35"/>
  <c r="E69" i="35"/>
  <c r="E65" i="35"/>
  <c r="E60" i="35"/>
  <c r="E53" i="35"/>
  <c r="Q23" i="23"/>
  <c r="E15" i="35"/>
  <c r="E22" i="35"/>
  <c r="E46" i="35"/>
  <c r="E48" i="35"/>
  <c r="E28" i="35"/>
  <c r="E33" i="35"/>
  <c r="Q12" i="23"/>
  <c r="E2" i="34"/>
  <c r="E3" i="34"/>
  <c r="C4" i="34"/>
  <c r="A14" i="34"/>
  <c r="B14" i="34"/>
  <c r="L8" i="23"/>
  <c r="C14" i="34"/>
  <c r="A19" i="34"/>
  <c r="B19" i="34"/>
  <c r="C19" i="34"/>
  <c r="L9" i="23"/>
  <c r="A25" i="34"/>
  <c r="B25" i="34"/>
  <c r="C25" i="34"/>
  <c r="A30" i="34"/>
  <c r="A45" i="34"/>
  <c r="B30" i="34"/>
  <c r="C30" i="34"/>
  <c r="C45" i="34"/>
  <c r="B45" i="34"/>
  <c r="D1" i="35"/>
  <c r="D2" i="35"/>
  <c r="D3" i="35"/>
  <c r="A15" i="35"/>
  <c r="B15" i="35"/>
  <c r="M8" i="23"/>
  <c r="C15" i="35"/>
  <c r="A22" i="35"/>
  <c r="B22" i="35"/>
  <c r="C22" i="35"/>
  <c r="M9" i="23"/>
  <c r="A28" i="35"/>
  <c r="B28" i="35"/>
  <c r="M11" i="23"/>
  <c r="C28" i="35"/>
  <c r="A33" i="35"/>
  <c r="A48" i="35"/>
  <c r="B33" i="35"/>
  <c r="C33" i="35"/>
  <c r="B48" i="35"/>
  <c r="N8" i="23"/>
  <c r="O8" i="23"/>
  <c r="P8" i="23"/>
  <c r="Q8" i="23"/>
  <c r="N9" i="23"/>
  <c r="P9" i="23"/>
  <c r="Q9" i="23"/>
  <c r="L11" i="23"/>
  <c r="N11" i="23"/>
  <c r="O11" i="23"/>
  <c r="P11" i="23"/>
  <c r="Q11" i="23"/>
  <c r="M12" i="23"/>
  <c r="N12" i="23"/>
  <c r="O12" i="23"/>
  <c r="P12" i="23"/>
  <c r="L13" i="23"/>
  <c r="M13" i="23"/>
  <c r="N13" i="23"/>
  <c r="O13" i="23"/>
  <c r="P13" i="23"/>
  <c r="Q13" i="23"/>
  <c r="L14" i="23"/>
  <c r="M14" i="23"/>
  <c r="N14" i="23"/>
  <c r="O14" i="23"/>
  <c r="P14" i="23"/>
  <c r="Q14" i="23"/>
  <c r="L15" i="23"/>
  <c r="M15" i="23"/>
  <c r="N15" i="23"/>
  <c r="O15" i="23"/>
  <c r="P15" i="23"/>
  <c r="Q15" i="23"/>
  <c r="L16" i="23"/>
  <c r="M16" i="23"/>
  <c r="N16" i="23"/>
  <c r="O16" i="23"/>
  <c r="P16" i="23"/>
  <c r="Q16" i="23"/>
  <c r="N17" i="23"/>
  <c r="O17" i="23"/>
  <c r="P17" i="23"/>
  <c r="Q17" i="23"/>
  <c r="L18" i="23"/>
  <c r="M18" i="23"/>
  <c r="N18" i="23"/>
  <c r="O18" i="23"/>
  <c r="P18" i="23"/>
  <c r="Q18" i="23"/>
  <c r="N20" i="23"/>
  <c r="O20" i="23"/>
  <c r="P20" i="23"/>
  <c r="Q20" i="23"/>
  <c r="N23" i="23"/>
  <c r="O23" i="23"/>
  <c r="N24" i="23"/>
  <c r="O24" i="23"/>
  <c r="P24" i="23"/>
  <c r="Q24" i="23"/>
  <c r="N26" i="23"/>
  <c r="P26" i="23"/>
  <c r="Q26" i="23"/>
  <c r="N27" i="23"/>
  <c r="O27" i="23"/>
  <c r="P27" i="23"/>
  <c r="Q27" i="23"/>
  <c r="N28" i="23"/>
  <c r="O28" i="23"/>
  <c r="P28" i="23"/>
  <c r="Q28" i="23"/>
  <c r="N29" i="23"/>
  <c r="O29" i="23"/>
  <c r="N30" i="23"/>
  <c r="O30" i="23"/>
  <c r="P30" i="23"/>
  <c r="Q30" i="23"/>
  <c r="N31" i="23"/>
  <c r="O31" i="23"/>
  <c r="P31" i="23"/>
  <c r="Q31" i="23"/>
  <c r="N35" i="23"/>
  <c r="P35" i="23"/>
  <c r="Q35" i="23"/>
  <c r="A13" i="28"/>
  <c r="B13" i="28"/>
  <c r="C13" i="28"/>
  <c r="D13" i="28"/>
  <c r="E13" i="28"/>
  <c r="A18" i="28"/>
  <c r="B18" i="28"/>
  <c r="C18" i="28"/>
  <c r="D18" i="28"/>
  <c r="E18" i="28"/>
  <c r="A23" i="28"/>
  <c r="B23" i="28"/>
  <c r="B42" i="28"/>
  <c r="B48" i="28"/>
  <c r="C23" i="28"/>
  <c r="D23" i="28"/>
  <c r="E23" i="28"/>
  <c r="A27" i="28"/>
  <c r="B27" i="28"/>
  <c r="C27" i="28"/>
  <c r="D27" i="28"/>
  <c r="E27" i="28"/>
  <c r="A30" i="28"/>
  <c r="B30" i="28"/>
  <c r="C30" i="28"/>
  <c r="D30" i="28"/>
  <c r="E30" i="28"/>
  <c r="A33" i="28"/>
  <c r="A42" i="28"/>
  <c r="B33" i="28"/>
  <c r="C33" i="28"/>
  <c r="D33" i="28"/>
  <c r="E33" i="28"/>
  <c r="E42" i="28"/>
  <c r="E48" i="28"/>
  <c r="A36" i="28"/>
  <c r="B36" i="28"/>
  <c r="C36" i="28"/>
  <c r="D36" i="28"/>
  <c r="E36" i="28"/>
  <c r="C42" i="28"/>
  <c r="C48" i="28"/>
  <c r="A45" i="28"/>
  <c r="B45" i="28"/>
  <c r="C45" i="28"/>
  <c r="D45" i="28"/>
  <c r="E45" i="28"/>
  <c r="A48" i="28"/>
  <c r="D53" i="28"/>
  <c r="E53" i="28"/>
  <c r="D61" i="28"/>
  <c r="E61" i="28"/>
  <c r="D67" i="28"/>
  <c r="E67" i="28"/>
  <c r="D71" i="28"/>
  <c r="E71" i="28"/>
  <c r="K8" i="27"/>
  <c r="K19" i="27"/>
  <c r="L13" i="27"/>
  <c r="L19" i="27"/>
  <c r="M19" i="27"/>
  <c r="N19" i="27"/>
  <c r="O20" i="27"/>
  <c r="O22" i="27"/>
  <c r="O33" i="27"/>
  <c r="O36" i="27"/>
  <c r="O38" i="27"/>
  <c r="P20" i="27"/>
  <c r="P22" i="27"/>
  <c r="P33" i="27"/>
  <c r="P36" i="27"/>
  <c r="P38" i="27"/>
  <c r="Q20" i="27"/>
  <c r="Q22" i="27"/>
  <c r="Q33" i="27"/>
  <c r="R20" i="27"/>
  <c r="R22" i="27"/>
  <c r="R33" i="27"/>
  <c r="R35" i="27"/>
  <c r="O37" i="27"/>
  <c r="Q37" i="27"/>
  <c r="C2" i="38"/>
  <c r="C3" i="38"/>
  <c r="C4" i="38"/>
  <c r="H28" i="38"/>
  <c r="I51" i="38"/>
  <c r="I55" i="38"/>
  <c r="C2" i="40"/>
  <c r="C3" i="40"/>
  <c r="C4" i="40"/>
  <c r="P39" i="27"/>
  <c r="N19" i="23"/>
  <c r="N21" i="23"/>
  <c r="N32" i="23"/>
  <c r="O9" i="23"/>
  <c r="E43" i="34"/>
  <c r="E45" i="34"/>
  <c r="E83" i="28"/>
  <c r="C48" i="35"/>
  <c r="Q35" i="27"/>
  <c r="R36" i="27"/>
  <c r="R38" i="27"/>
  <c r="D42" i="28"/>
  <c r="D48" i="28"/>
  <c r="D83" i="28"/>
  <c r="P19" i="23"/>
  <c r="P21" i="23"/>
  <c r="P32" i="23"/>
  <c r="Q19" i="23"/>
  <c r="Q21" i="23"/>
  <c r="E78" i="34"/>
  <c r="M19" i="23"/>
  <c r="E81" i="35"/>
  <c r="Q29" i="23"/>
  <c r="D78" i="34"/>
  <c r="L12" i="23"/>
  <c r="L19" i="23"/>
  <c r="D81" i="35"/>
  <c r="O19" i="23"/>
  <c r="O21" i="23"/>
  <c r="O32" i="23"/>
  <c r="B85" i="28"/>
  <c r="D85" i="28"/>
  <c r="D87" i="28"/>
  <c r="D88" i="28"/>
  <c r="D91" i="28"/>
  <c r="B82" i="34"/>
  <c r="D80" i="34"/>
  <c r="D83" i="34"/>
  <c r="N33" i="23"/>
  <c r="Q36" i="27"/>
  <c r="Q38" i="27"/>
  <c r="R39" i="27"/>
  <c r="E84" i="34"/>
  <c r="E87" i="34"/>
  <c r="C82" i="34"/>
  <c r="E80" i="34"/>
  <c r="E83" i="34"/>
  <c r="O33" i="23"/>
  <c r="O34" i="23"/>
  <c r="O36" i="23"/>
  <c r="D86" i="35"/>
  <c r="D89" i="35"/>
  <c r="B84" i="35"/>
  <c r="D83" i="35"/>
  <c r="D85" i="35"/>
  <c r="P33" i="23"/>
  <c r="P34" i="23"/>
  <c r="P36" i="23"/>
  <c r="C84" i="35"/>
  <c r="E83" i="35"/>
  <c r="E85" i="35"/>
  <c r="Q33" i="23"/>
  <c r="Q32" i="23"/>
  <c r="C85" i="28"/>
  <c r="E85" i="28"/>
  <c r="E87" i="28"/>
  <c r="E88" i="28"/>
  <c r="E91" i="28"/>
  <c r="E93" i="28"/>
  <c r="E92" i="28"/>
  <c r="Q34" i="23"/>
  <c r="Q36" i="23"/>
  <c r="Q37" i="23"/>
  <c r="E86" i="35"/>
  <c r="E89" i="35"/>
  <c r="N34" i="23"/>
  <c r="N36" i="23"/>
  <c r="O37" i="23"/>
  <c r="D84" i="34"/>
  <c r="D87" i="34"/>
  <c r="E91" i="35"/>
  <c r="E88" i="34"/>
  <c r="E90" i="35"/>
  <c r="S37" i="23"/>
  <c r="E8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Hughes</author>
  </authors>
  <commentList>
    <comment ref="E39" authorId="0" shapeId="0" xr:uid="{00000000-0006-0000-0500-000001000000}">
      <text>
        <r>
          <rPr>
            <b/>
            <sz val="9"/>
            <color indexed="81"/>
            <rFont val="Geneva"/>
            <family val="2"/>
          </rPr>
          <t>Enter numbers only. Formatting is automatic.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Hughes</author>
  </authors>
  <commentList>
    <comment ref="E43" authorId="0" shapeId="0" xr:uid="{00000000-0006-0000-0700-000001000000}">
      <text>
        <r>
          <rPr>
            <b/>
            <sz val="9"/>
            <color indexed="81"/>
            <rFont val="Geneva"/>
            <family val="2"/>
          </rPr>
          <t>Enter numbers only. Formatting is automatic.</t>
        </r>
      </text>
    </comment>
  </commentList>
</comments>
</file>

<file path=xl/sharedStrings.xml><?xml version="1.0" encoding="utf-8"?>
<sst xmlns="http://schemas.openxmlformats.org/spreadsheetml/2006/main" count="569" uniqueCount="402">
  <si>
    <t xml:space="preserve">The following is a checklist provided by the NOAA Grants Management Division. Please use this checklist to ensure that the Budget Justification section of the proposal complies with the mandates issued by NOAA. The National Sea Grant Office will use these same guidelines when reviewing the omnibus proposal at the end of the year. Be sure to submit a separate Budget Justification for each year of funding. </t>
    <phoneticPr fontId="8" type="noConversion"/>
  </si>
  <si>
    <t>Co-PL Dr. Jones will contribute one month ($6,500 match) for his role as project advisor, data interpretation and reporting.</t>
    <phoneticPr fontId="7"/>
  </si>
  <si>
    <t>Subtotal Salaries and Benefits</t>
    <phoneticPr fontId="8" type="noConversion"/>
  </si>
  <si>
    <t>Technical</t>
    <phoneticPr fontId="8" type="noConversion"/>
  </si>
  <si>
    <t>Base:</t>
    <phoneticPr fontId="8" type="noConversion"/>
  </si>
  <si>
    <t>Salary C-S</t>
    <phoneticPr fontId="8" type="noConversion"/>
  </si>
  <si>
    <t>Cost</t>
    <phoneticPr fontId="8" type="noConversion"/>
  </si>
  <si>
    <t>Professional school students are students enrolled in medical, legal, and other professional schools.</t>
    <phoneticPr fontId="8" type="noConversion"/>
  </si>
  <si>
    <t>Subtotal Domestic Travel</t>
    <phoneticPr fontId="8" type="noConversion"/>
  </si>
  <si>
    <t># of Trainees:</t>
    <phoneticPr fontId="8" type="noConversion"/>
  </si>
  <si>
    <t>MTDC</t>
    <phoneticPr fontId="8" type="noConversion"/>
  </si>
  <si>
    <t>e.</t>
  </si>
  <si>
    <t>Pre-Bachelor Students</t>
  </si>
  <si>
    <t>Salary ($3,500/mo; SG $3,500; Match $4,200) is requested for a laboratory assistant who will assist with all aspects of laboratory and field work including field studies and experiments, organization of sampling logistics, processing and analysis samples, and training and supervision of undergraduate volunteers.</t>
    <phoneticPr fontId="8" type="noConversion"/>
  </si>
  <si>
    <t>PUBLICATION AND DOCUMENTATIONS</t>
  </si>
  <si>
    <t>G.</t>
  </si>
  <si>
    <t>H.</t>
  </si>
  <si>
    <t>L.</t>
  </si>
  <si>
    <t>TOTAL PROJECT COSTS   (Line J + Line K)</t>
  </si>
  <si>
    <t>EXPENDABLE SUPPLIES AND EQUIPMENT</t>
  </si>
  <si>
    <t>A.</t>
  </si>
  <si>
    <t>Subtotal 2a.</t>
    <phoneticPr fontId="8" type="noConversion"/>
  </si>
  <si>
    <t>Subtotal 2b.</t>
    <phoneticPr fontId="8" type="noConversion"/>
  </si>
  <si>
    <t>SALARIES AND WAGES</t>
  </si>
  <si>
    <t xml:space="preserve">SENIOR PERSONNEL       </t>
  </si>
  <si>
    <t>Domestic</t>
  </si>
  <si>
    <t>Foreign</t>
  </si>
  <si>
    <r>
      <t xml:space="preserve">Apple OS: To print several sheets at once hold down the </t>
    </r>
    <r>
      <rPr>
        <b/>
        <sz val="11"/>
        <rFont val="Lucida Grande"/>
        <family val="2"/>
      </rPr>
      <t>⌘</t>
    </r>
    <r>
      <rPr>
        <b/>
        <sz val="11"/>
        <rFont val="Helvetica"/>
        <family val="2"/>
      </rPr>
      <t xml:space="preserve"> key and click the sheet tabs below to select the sheets. Then select File--Print.
Windows: To print several sheets at once hold down the CTRL key while clicking the sheet tabs below to select the sheets. Then select File--Print</t>
    </r>
  </si>
  <si>
    <t>OTHER COSTS EXCLUDING TUITION REMISSION</t>
  </si>
  <si>
    <t>TUITION/REMISSION</t>
  </si>
  <si>
    <t>C.</t>
  </si>
  <si>
    <t>PERMANENT EQUIPMENT</t>
  </si>
  <si>
    <t>D.</t>
  </si>
  <si>
    <t>TRAVEL</t>
  </si>
  <si>
    <t>Proposal Number</t>
  </si>
  <si>
    <t>SHIP TIME</t>
  </si>
  <si>
    <t xml:space="preserve">(Co) Principal Investigator </t>
  </si>
  <si>
    <t>a.</t>
    <phoneticPr fontId="7"/>
  </si>
  <si>
    <t>Professionals:</t>
    <phoneticPr fontId="7"/>
  </si>
  <si>
    <t>Research Associates</t>
    <phoneticPr fontId="7"/>
  </si>
  <si>
    <t>c.</t>
    <phoneticPr fontId="7"/>
  </si>
  <si>
    <t>d.</t>
    <phoneticPr fontId="7"/>
  </si>
  <si>
    <t>On-Campus</t>
    <phoneticPr fontId="8" type="noConversion"/>
  </si>
  <si>
    <t>Subtotal Other Costs</t>
    <phoneticPr fontId="8" type="noConversion"/>
  </si>
  <si>
    <t>F&amp;A rate = 0%</t>
    <phoneticPr fontId="8" type="noConversion"/>
  </si>
  <si>
    <t>YEAR 1</t>
    <phoneticPr fontId="7"/>
  </si>
  <si>
    <t>SG</t>
    <phoneticPr fontId="7"/>
  </si>
  <si>
    <t>Salary SG</t>
    <phoneticPr fontId="8" type="noConversion"/>
  </si>
  <si>
    <t>Cumulative</t>
    <phoneticPr fontId="8" type="noConversion"/>
  </si>
  <si>
    <t>ASSOCIATE (Faculty or Staff)</t>
    <phoneticPr fontId="8" type="noConversion"/>
  </si>
  <si>
    <t>Fringe benefits are calculated at a rate of 25% for Senior Personnel ($3,500 SG; $1,750 Match) and 33% for Other Personnel. Fringe benefits include medical, dental, vision and pension.</t>
    <phoneticPr fontId="8" type="noConversion"/>
  </si>
  <si>
    <t>Bottles for sample collection.</t>
    <phoneticPr fontId="8" type="noConversion"/>
  </si>
  <si>
    <t>Cost-share provided by the Southern California Coastal Water Research Project to perform radium analyses ($2,000), chemical analyses ($1,895), and microbial analyses ($2,355).</t>
    <phoneticPr fontId="8" type="noConversion"/>
  </si>
  <si>
    <t>Total Project Costs (SG &amp; C-S)</t>
    <phoneticPr fontId="8" type="noConversion"/>
  </si>
  <si>
    <t>C-S to SG percentage (50% or higher)</t>
    <phoneticPr fontId="8" type="noConversion"/>
  </si>
  <si>
    <t>f.</t>
    <phoneticPr fontId="7"/>
  </si>
  <si>
    <t>Secretarial</t>
    <phoneticPr fontId="7"/>
  </si>
  <si>
    <t>Subtotal Equipment</t>
    <phoneticPr fontId="8" type="noConversion"/>
  </si>
  <si>
    <t>Miscellaneous supplies</t>
    <phoneticPr fontId="8" type="noConversion"/>
  </si>
  <si>
    <t>Small boat hire($25/hr x 18 hrs) is requested for required animal collection.</t>
    <phoneticPr fontId="8" type="noConversion"/>
  </si>
  <si>
    <t>Prof School Students</t>
    <phoneticPr fontId="7"/>
  </si>
  <si>
    <t>Please see instructions above.</t>
    <phoneticPr fontId="8" type="noConversion"/>
  </si>
  <si>
    <t>Phone</t>
    <phoneticPr fontId="8" type="noConversion"/>
  </si>
  <si>
    <t>Prepared by:</t>
    <phoneticPr fontId="8" type="noConversion"/>
  </si>
  <si>
    <t>Phone:</t>
    <phoneticPr fontId="8" type="noConversion"/>
  </si>
  <si>
    <t>Fax:</t>
    <phoneticPr fontId="8" type="noConversion"/>
  </si>
  <si>
    <t>email:</t>
    <phoneticPr fontId="8" type="noConversion"/>
  </si>
  <si>
    <t>Salary</t>
    <phoneticPr fontId="8" type="noConversion"/>
  </si>
  <si>
    <t>(Please see the letter)</t>
    <phoneticPr fontId="8" type="noConversion"/>
  </si>
  <si>
    <t>SG</t>
    <phoneticPr fontId="8" type="noConversion"/>
  </si>
  <si>
    <t>Yr1</t>
    <phoneticPr fontId="8" type="noConversion"/>
  </si>
  <si>
    <t>Yr2</t>
    <phoneticPr fontId="8" type="noConversion"/>
  </si>
  <si>
    <t>Yr3</t>
    <phoneticPr fontId="8" type="noConversion"/>
  </si>
  <si>
    <t>(A THROUGH I)</t>
  </si>
  <si>
    <t>SG</t>
  </si>
  <si>
    <t>SG</t>
    <phoneticPr fontId="8" type="noConversion"/>
  </si>
  <si>
    <t>Cost-Share</t>
  </si>
  <si>
    <t>Cost-Share</t>
    <phoneticPr fontId="8" type="noConversion"/>
  </si>
  <si>
    <t>Cumulative</t>
    <phoneticPr fontId="8" type="noConversion"/>
  </si>
  <si>
    <t>Fax</t>
    <phoneticPr fontId="8" type="noConversion"/>
  </si>
  <si>
    <t>a.</t>
  </si>
  <si>
    <t>ASSOCIATE (Faculty or Staff)</t>
    <phoneticPr fontId="8" type="noConversion"/>
  </si>
  <si>
    <t>Professionals</t>
    <phoneticPr fontId="8" type="noConversion"/>
  </si>
  <si>
    <t>Research Associates</t>
    <phoneticPr fontId="8" type="noConversion"/>
  </si>
  <si>
    <t>Res. Asst./Grad. Students</t>
    <phoneticPr fontId="8" type="noConversion"/>
  </si>
  <si>
    <t>Prof. School Students</t>
    <phoneticPr fontId="8" type="noConversion"/>
  </si>
  <si>
    <t>Pre-Bachelor Student(s)</t>
    <phoneticPr fontId="8" type="noConversion"/>
  </si>
  <si>
    <t>Secretarial-Clerical</t>
    <phoneticPr fontId="8" type="noConversion"/>
  </si>
  <si>
    <t>Technicians</t>
    <phoneticPr fontId="8" type="noConversion"/>
  </si>
  <si>
    <t>e</t>
    <phoneticPr fontId="8" type="noConversion"/>
  </si>
  <si>
    <t>f</t>
    <phoneticPr fontId="8" type="noConversion"/>
  </si>
  <si>
    <t>g</t>
    <phoneticPr fontId="8" type="noConversion"/>
  </si>
  <si>
    <t>h</t>
    <phoneticPr fontId="8" type="noConversion"/>
  </si>
  <si>
    <t>Other</t>
    <phoneticPr fontId="8" type="noConversion"/>
  </si>
  <si>
    <t>F.</t>
  </si>
  <si>
    <t>J. Total Direct Costs</t>
    <phoneticPr fontId="8" type="noConversion"/>
  </si>
  <si>
    <t>K. INDIRECT COSTS</t>
    <phoneticPr fontId="8" type="noConversion"/>
  </si>
  <si>
    <t>Indicate if On Campus or Off-Campus Rate</t>
    <phoneticPr fontId="8" type="noConversion"/>
  </si>
  <si>
    <t>L. Subtotal Project Costs</t>
    <phoneticPr fontId="8" type="noConversion"/>
  </si>
  <si>
    <t xml:space="preserve">M. RESEARCH TRAINEE COSTS </t>
    <phoneticPr fontId="8" type="noConversion"/>
  </si>
  <si>
    <t>J.</t>
  </si>
  <si>
    <t>(Co)PROJECT LEADER (C.V. REQUIRED)</t>
  </si>
  <si>
    <t>b.</t>
  </si>
  <si>
    <t>OTHER PERSONNEL</t>
  </si>
  <si>
    <t>c.</t>
  </si>
  <si>
    <t>d.</t>
  </si>
  <si>
    <t>N.</t>
  </si>
  <si>
    <t>M.</t>
  </si>
  <si>
    <t>I.</t>
  </si>
  <si>
    <t xml:space="preserve">                 TOTAL SALARIES AND WAGES </t>
  </si>
  <si>
    <t>B.</t>
  </si>
  <si>
    <t>FRINGE BENEFITS</t>
  </si>
  <si>
    <t>TOTAL SALARIES, WAGES, FRINGE BENEFITS</t>
  </si>
  <si>
    <t xml:space="preserve">RESEARCH TRAINEE COSTS - </t>
  </si>
  <si>
    <t>E.</t>
  </si>
  <si>
    <t>Research associates are professional persons participating in the project who are part-time employees, persons retained solely for the project, or staff members of participating organizations. (Consultants should be listed under “other costs” because fringe benefits or some elements of indirect costs may not be computed on their compensation.)</t>
    <phoneticPr fontId="8" type="noConversion"/>
  </si>
  <si>
    <t>TOTAL DIRECT COSTS</t>
  </si>
  <si>
    <t>TOTAL INDIRECT COSTS</t>
  </si>
  <si>
    <t>SUBTOTAL PROJECT COSTS   (Line H + Line I)</t>
  </si>
  <si>
    <t>K.</t>
  </si>
  <si>
    <t>Fringe benefits are those customarily paid by the grantee institution, following its usual practices in the payment of such benefits. Rates can change annually, please verify your institution’s guidelines at the time of proposal submission and include formulas in the budget justification.</t>
    <phoneticPr fontId="8" type="noConversion"/>
  </si>
  <si>
    <t># of People</t>
    <phoneticPr fontId="7"/>
  </si>
  <si>
    <t>b.</t>
    <phoneticPr fontId="7"/>
  </si>
  <si>
    <t>Associates (Faculty or Staff)</t>
    <phoneticPr fontId="7"/>
  </si>
  <si>
    <t>(Include name, salary or cost-of-living increases and activities in year 1.)</t>
    <phoneticPr fontId="7"/>
  </si>
  <si>
    <t>Subtotal 1b.</t>
    <phoneticPr fontId="7"/>
  </si>
  <si>
    <t>Professionals are persons who are non-faculty and non-staff associated with the project.</t>
    <phoneticPr fontId="8" type="noConversion"/>
  </si>
  <si>
    <t>On or Off-Campus</t>
  </si>
  <si>
    <t>Type:</t>
  </si>
  <si>
    <t>Type:</t>
    <phoneticPr fontId="8" type="noConversion"/>
  </si>
  <si>
    <t xml:space="preserve"> Travel:  Foreign</t>
    <phoneticPr fontId="8" type="noConversion"/>
  </si>
  <si>
    <t>Subtotal Foreign Travel</t>
    <phoneticPr fontId="8" type="noConversion"/>
  </si>
  <si>
    <t>f</t>
    <phoneticPr fontId="8" type="noConversion"/>
  </si>
  <si>
    <t>Technical</t>
    <phoneticPr fontId="8" type="noConversion"/>
  </si>
  <si>
    <t>TOTAL SALARIES, WAGES, FRINGE BENEFITS (A+B)</t>
    <phoneticPr fontId="8" type="noConversion"/>
  </si>
  <si>
    <t>Cost-Share to Federal Percentage</t>
    <phoneticPr fontId="8" type="noConversion"/>
  </si>
  <si>
    <t>email:</t>
    <phoneticPr fontId="8" type="noConversion"/>
  </si>
  <si>
    <t>D. SUPPLIES</t>
    <phoneticPr fontId="8" type="noConversion"/>
  </si>
  <si>
    <t>EXPENDABLE SUPPLIES</t>
    <phoneticPr fontId="8" type="noConversion"/>
  </si>
  <si>
    <t>Effort in Man-Months</t>
    <phoneticPr fontId="7"/>
  </si>
  <si>
    <t># of People</t>
    <phoneticPr fontId="7"/>
  </si>
  <si>
    <t>SG</t>
    <phoneticPr fontId="7"/>
  </si>
  <si>
    <t>Cost-Share</t>
    <phoneticPr fontId="8" type="noConversion"/>
  </si>
  <si>
    <t>a.</t>
    <phoneticPr fontId="7"/>
  </si>
  <si>
    <t>Subtotal 1a</t>
    <phoneticPr fontId="7"/>
  </si>
  <si>
    <t>Subtotal 1b.</t>
    <phoneticPr fontId="7"/>
  </si>
  <si>
    <t>B. FRINGE BENEFITS</t>
    <phoneticPr fontId="8" type="noConversion"/>
  </si>
  <si>
    <t>D. SUPPLIES</t>
    <phoneticPr fontId="8" type="noConversion"/>
  </si>
  <si>
    <t>E. Travel: Domestic</t>
    <phoneticPr fontId="8" type="noConversion"/>
  </si>
  <si>
    <t>Subtotal Foreign Travel</t>
    <phoneticPr fontId="8" type="noConversion"/>
  </si>
  <si>
    <t>Begin with the Budget Just Y1 sheet. For your convenience the numbers from this sheet are linked to the Budget Sheet.</t>
    <phoneticPr fontId="8" type="noConversion"/>
  </si>
  <si>
    <t xml:space="preserve">The print area is already set up. </t>
    <phoneticPr fontId="8" type="noConversion"/>
  </si>
  <si>
    <t>Before creating a PDF.</t>
    <phoneticPr fontId="8" type="noConversion"/>
  </si>
  <si>
    <t>Research Associates</t>
    <phoneticPr fontId="8" type="noConversion"/>
  </si>
  <si>
    <t>Res. Asst./Grad. Students</t>
    <phoneticPr fontId="8" type="noConversion"/>
  </si>
  <si>
    <t>Prof. School Students</t>
    <phoneticPr fontId="8" type="noConversion"/>
  </si>
  <si>
    <t>e</t>
    <phoneticPr fontId="8" type="noConversion"/>
  </si>
  <si>
    <t>Pre-Bachelor Student(s)</t>
    <phoneticPr fontId="8" type="noConversion"/>
  </si>
  <si>
    <t>Secretarial-Clerical</t>
    <phoneticPr fontId="8" type="noConversion"/>
  </si>
  <si>
    <t>g</t>
    <phoneticPr fontId="8" type="noConversion"/>
  </si>
  <si>
    <t>d.</t>
    <phoneticPr fontId="7"/>
  </si>
  <si>
    <t>Prof School Students</t>
    <phoneticPr fontId="7"/>
  </si>
  <si>
    <t>Effort in Man-Months</t>
    <phoneticPr fontId="7"/>
  </si>
  <si>
    <t>Cost</t>
    <phoneticPr fontId="8" type="noConversion"/>
  </si>
  <si>
    <t># of People</t>
    <phoneticPr fontId="7"/>
  </si>
  <si>
    <t>SG</t>
    <phoneticPr fontId="7"/>
  </si>
  <si>
    <t>Cost-Share</t>
    <phoneticPr fontId="8" type="noConversion"/>
  </si>
  <si>
    <t>a.</t>
    <phoneticPr fontId="7"/>
  </si>
  <si>
    <t>Include an explanation of the calculaiton of IDC applied.</t>
    <phoneticPr fontId="8" type="noConversion"/>
  </si>
  <si>
    <t>Subtotal Other Costs</t>
    <phoneticPr fontId="8" type="noConversion"/>
  </si>
  <si>
    <t>H. Tuition/Remission</t>
    <phoneticPr fontId="8" type="noConversion"/>
  </si>
  <si>
    <t>I. Ship Time</t>
    <phoneticPr fontId="8" type="noConversion"/>
  </si>
  <si>
    <t>Include an explanation of the calculaiton of IDC applied.</t>
    <phoneticPr fontId="8" type="noConversion"/>
  </si>
  <si>
    <t>Base:</t>
    <phoneticPr fontId="8" type="noConversion"/>
  </si>
  <si>
    <t>Rate</t>
    <phoneticPr fontId="8" type="noConversion"/>
  </si>
  <si>
    <t>L. Subtotal Project Costs</t>
    <phoneticPr fontId="8" type="noConversion"/>
  </si>
  <si>
    <t xml:space="preserve">M. RESEARCH TRAINEE COSTS </t>
    <phoneticPr fontId="8" type="noConversion"/>
  </si>
  <si>
    <t>Funds are requested to travel to Korea for field work. (airfare $2,000/ea + Per diem @ $30/day x 25 days + Lodging @ $30/day x 25 days for both Project Leaders). A U.S. air carrier will be used on all segments of the trip.</t>
    <phoneticPr fontId="8" type="noConversion"/>
  </si>
  <si>
    <t>The Trainee will participate directly and significantly in this research poject. Involvement will be in all phases of the project and will result in both material for PhD theses and will further trainee education.</t>
    <phoneticPr fontId="8" type="noConversion"/>
  </si>
  <si>
    <t>N. Total Costs</t>
    <phoneticPr fontId="8" type="noConversion"/>
  </si>
  <si>
    <t>Total Project Costs (SG &amp; C-S)</t>
    <phoneticPr fontId="8" type="noConversion"/>
  </si>
  <si>
    <t>Subtotal Salaries</t>
    <phoneticPr fontId="8" type="noConversion"/>
  </si>
  <si>
    <t>C-S</t>
  </si>
  <si>
    <t>C-S</t>
    <phoneticPr fontId="8" type="noConversion"/>
  </si>
  <si>
    <t>SG</t>
    <phoneticPr fontId="8" type="noConversion"/>
  </si>
  <si>
    <t>Subtotal Suppliees</t>
    <phoneticPr fontId="8" type="noConversion"/>
  </si>
  <si>
    <t>E. Travel: Domestic</t>
    <phoneticPr fontId="8" type="noConversion"/>
  </si>
  <si>
    <t>f.</t>
    <phoneticPr fontId="7"/>
  </si>
  <si>
    <t>Secretarial</t>
    <phoneticPr fontId="7"/>
  </si>
  <si>
    <t>g.</t>
    <phoneticPr fontId="8" type="noConversion"/>
  </si>
  <si>
    <t>SENIOR PERSONNEL</t>
    <phoneticPr fontId="7"/>
  </si>
  <si>
    <t>g.</t>
    <phoneticPr fontId="8" type="noConversion"/>
  </si>
  <si>
    <t>J. Total Direct Costs</t>
    <phoneticPr fontId="8" type="noConversion"/>
  </si>
  <si>
    <t>K. INDIRECT COSTS</t>
    <phoneticPr fontId="8" type="noConversion"/>
  </si>
  <si>
    <t>Secretarial-clerical is a category for office personnel. Only under extraordinary circumstance can clerical personnel be funded by Sea Grant. Clerical assistance is considered part of the University overhead.</t>
    <phoneticPr fontId="8" type="noConversion"/>
  </si>
  <si>
    <t xml:space="preserve">     Foreign</t>
    <phoneticPr fontId="8" type="noConversion"/>
  </si>
  <si>
    <t>E. TRAVEL: Domestic</t>
    <phoneticPr fontId="8" type="noConversion"/>
  </si>
  <si>
    <t>G. OTHER COSTS (excluding Tuition/Remission)</t>
    <phoneticPr fontId="8" type="noConversion"/>
  </si>
  <si>
    <t>A. SALARIES AND WAGES</t>
    <phoneticPr fontId="8" type="noConversion"/>
  </si>
  <si>
    <t>A. SALARIES AND WAGES</t>
    <phoneticPr fontId="8" type="noConversion"/>
  </si>
  <si>
    <t>L. Terry will contribute four months ($3,500/month; $14,000 SG; $7,000 match) as the project manager. She will oversee all day-to-day aspects of the experimental work including managing the technicians, setting up trials executing trials collecting data, conducting preliminary analyses, drafting reports, etc.</t>
    <phoneticPr fontId="8" type="noConversion"/>
  </si>
  <si>
    <t>F. PUBLICATION</t>
    <phoneticPr fontId="8" type="noConversion"/>
  </si>
  <si>
    <t>G. Other costs excluding Tuition/Remission</t>
    <phoneticPr fontId="8" type="noConversion"/>
  </si>
  <si>
    <t>SG</t>
    <phoneticPr fontId="8" type="noConversion"/>
  </si>
  <si>
    <t>C-S</t>
    <phoneticPr fontId="8" type="noConversion"/>
  </si>
  <si>
    <t>Rate</t>
    <phoneticPr fontId="8" type="noConversion"/>
  </si>
  <si>
    <t>N. Total Costs</t>
    <phoneticPr fontId="8" type="noConversion"/>
  </si>
  <si>
    <t>Make sure the numbers in all the cells are visible not #####.</t>
    <phoneticPr fontId="8" type="noConversion"/>
  </si>
  <si>
    <t>Increase the size of the row in the budget justification sheets whenever needed to ensure all text is visible.</t>
    <phoneticPr fontId="8" type="noConversion"/>
  </si>
  <si>
    <t>1. SENIOR PERSONNEL</t>
    <phoneticPr fontId="8" type="noConversion"/>
  </si>
  <si>
    <t>F. PUBLICATION</t>
    <phoneticPr fontId="8" type="noConversion"/>
  </si>
  <si>
    <t>H. Tuition/Remission</t>
    <phoneticPr fontId="8" type="noConversion"/>
  </si>
  <si>
    <t>(NOTE: The Project Leader/Co-PL is responsible for the conduct of the project. If responsibility is shared equally between two persons, they should be shown as co-poject leaders. A curriculum vitae (see Appendix II for an example) is required for all persons in this category. NOTE: All PLs and Co-PLs can authorize the expenditure of grant funds. The budget justification should provide the monthly salary rate being used in your calculation as well as the name,  cost-of-living increases and activities.)</t>
    <phoneticPr fontId="8" type="noConversion"/>
  </si>
  <si>
    <t>Subtotal 1a</t>
    <phoneticPr fontId="7"/>
  </si>
  <si>
    <t>b.</t>
    <phoneticPr fontId="7"/>
  </si>
  <si>
    <t>Associates (Faculty or Staff)</t>
    <phoneticPr fontId="7"/>
  </si>
  <si>
    <t>I. Ship Time</t>
    <phoneticPr fontId="8" type="noConversion"/>
  </si>
  <si>
    <t>Co-Project leader J. Doe will contribute 2 months of time (SG $6,500/mo, Match $6,500/mo) to oversee all aspects of project coordination and oversight, including finalizing all data analyses, reports and manuscripts.  A cost-of-living increase of 4% is included in the salary.</t>
    <phoneticPr fontId="7"/>
  </si>
  <si>
    <t xml:space="preserve">A total of 5.3 months of research associates time (2,600/mo; 2.3 Sea Grant  $5,980; 2.7 match $7,020) is required to complete Year 1 of the proposed study. Sampling including comp time, preparation and Tucker trawl sampling. </t>
    <phoneticPr fontId="8" type="noConversion"/>
  </si>
  <si>
    <t>Funds are requested to offset journal page charges.</t>
    <phoneticPr fontId="8" type="noConversion"/>
  </si>
  <si>
    <t>Personnel not fitting any of the above categories.</t>
    <phoneticPr fontId="8" type="noConversion"/>
  </si>
  <si>
    <t>Other</t>
    <phoneticPr fontId="8" type="noConversion"/>
  </si>
  <si>
    <t>Other</t>
    <phoneticPr fontId="8" type="noConversion"/>
  </si>
  <si>
    <t>h.</t>
    <phoneticPr fontId="8" type="noConversion"/>
  </si>
  <si>
    <t>Loren Bell</t>
    <phoneticPr fontId="8" type="noConversion"/>
  </si>
  <si>
    <t>Hobart Honeywell</t>
    <phoneticPr fontId="8" type="noConversion"/>
  </si>
  <si>
    <t>hh@ucd.edu</t>
  </si>
  <si>
    <t>lb@ucd.edu</t>
  </si>
  <si>
    <t xml:space="preserve">Overhead is calculated applying the fedrally negotiated F&amp;A on-campus rate of 52% to the total direct costs less tuition/remission. </t>
    <phoneticPr fontId="8" type="noConversion"/>
  </si>
  <si>
    <t>N. Total Costs</t>
    <phoneticPr fontId="8" type="noConversion"/>
  </si>
  <si>
    <t xml:space="preserve">Associate Investigators are professional persons who are employed as faculty or staff and have an active role in the project.
</t>
    <phoneticPr fontId="8" type="noConversion"/>
  </si>
  <si>
    <t>2. OTHER PERSONNEL</t>
    <phoneticPr fontId="8" type="noConversion"/>
  </si>
  <si>
    <t>Technical</t>
    <phoneticPr fontId="8" type="noConversion"/>
  </si>
  <si>
    <t>B. FRINGE BENEFITS</t>
    <phoneticPr fontId="8" type="noConversion"/>
  </si>
  <si>
    <t>Subtotal Salaries and Benefits</t>
    <phoneticPr fontId="8" type="noConversion"/>
  </si>
  <si>
    <t>C. PERMANENT EQUIPMENT</t>
    <phoneticPr fontId="8" type="noConversion"/>
  </si>
  <si>
    <t>2. OTHER PERSONNEL</t>
    <phoneticPr fontId="8" type="noConversion"/>
  </si>
  <si>
    <t>a.</t>
    <phoneticPr fontId="7"/>
  </si>
  <si>
    <t>Professionals:</t>
    <phoneticPr fontId="7"/>
  </si>
  <si>
    <t>b.</t>
    <phoneticPr fontId="7"/>
  </si>
  <si>
    <t>Research Associates</t>
    <phoneticPr fontId="7"/>
  </si>
  <si>
    <t>c.</t>
    <phoneticPr fontId="7"/>
  </si>
  <si>
    <t>Hide any unused rows in the Budget Justification to shorten the document (see example).</t>
    <phoneticPr fontId="8" type="noConversion"/>
  </si>
  <si>
    <t>G. OTHER COSTS excluding Tuition/Remission</t>
    <phoneticPr fontId="8" type="noConversion"/>
  </si>
  <si>
    <t>Print the Budget for all years in Landscape orientation.</t>
    <phoneticPr fontId="8" type="noConversion"/>
  </si>
  <si>
    <t>Select fit to one page wide and  3 pages tall when printing or creating pdf docs.</t>
    <phoneticPr fontId="8" type="noConversion"/>
  </si>
  <si>
    <t>Print the Budget Justifications in Portrait orientation.</t>
    <phoneticPr fontId="8" type="noConversion"/>
  </si>
  <si>
    <t>Year 1</t>
  </si>
  <si>
    <t>Year 2</t>
  </si>
  <si>
    <t>Note: Add rows if needed for Year 3.</t>
  </si>
  <si>
    <t>EXAMPLE</t>
  </si>
  <si>
    <t>Salaries</t>
  </si>
  <si>
    <t>Supplies</t>
  </si>
  <si>
    <t>Fish &amp; Wildlife Svcs - State Agency</t>
  </si>
  <si>
    <t>Account Description</t>
  </si>
  <si>
    <t>Dept. General funds</t>
  </si>
  <si>
    <t>Name of Individual:</t>
    <phoneticPr fontId="4" type="noConversion"/>
  </si>
  <si>
    <t>Title of Project</t>
    <phoneticPr fontId="4" type="noConversion"/>
  </si>
  <si>
    <t>% Time on Project</t>
    <phoneticPr fontId="4" type="noConversion"/>
  </si>
  <si>
    <t>Total Award</t>
    <phoneticPr fontId="4" type="noConversion"/>
  </si>
  <si>
    <t>Period of Support</t>
    <phoneticPr fontId="4" type="noConversion"/>
  </si>
  <si>
    <t>CURRENT AND PENDING RESEARCH SUPPORT</t>
  </si>
  <si>
    <t>List all current and pending research support of the Project Leader(s).</t>
  </si>
  <si>
    <t>Agency</t>
  </si>
  <si>
    <t>NOTE: This form may be used in lieu of the Word document.</t>
  </si>
  <si>
    <t>Project Leader(s):</t>
  </si>
  <si>
    <t>Proposal #:</t>
  </si>
  <si>
    <t>Institution:</t>
  </si>
  <si>
    <t>CUMULATIVE BUDGET</t>
  </si>
  <si>
    <t>YEAR 2 BUDGET AND JUSTIFICATION</t>
  </si>
  <si>
    <t xml:space="preserve"> ALL foreign travel not expressly detailed by date, place and expense requires prior approval by the National Sea Grant Office via CA Sea Grant.</t>
    <phoneticPr fontId="8" type="noConversion"/>
  </si>
  <si>
    <t xml:space="preserve"> Travel:  Foreign</t>
    <phoneticPr fontId="8" type="noConversion"/>
  </si>
  <si>
    <t>F. PUBLICATION AND DOCUMENTATIONS</t>
    <phoneticPr fontId="8" type="noConversion"/>
  </si>
  <si>
    <t>A formula to calculate F&amp;A is included but may should be changed to reflect your intitution's agreement.</t>
    <phoneticPr fontId="8" type="noConversion"/>
  </si>
  <si>
    <t>Change or remove formulas which do not apply to your proposal.</t>
    <phoneticPr fontId="8" type="noConversion"/>
  </si>
  <si>
    <t>00-ENV-1</t>
    <phoneticPr fontId="8" type="noConversion"/>
  </si>
  <si>
    <t>DOE, J</t>
    <phoneticPr fontId="7"/>
  </si>
  <si>
    <t>Check with your institution on applicable F&amp;A rates.</t>
    <phoneticPr fontId="8" type="noConversion"/>
  </si>
  <si>
    <t>Rate</t>
    <phoneticPr fontId="8" type="noConversion"/>
  </si>
  <si>
    <t>(MTDC or SWB)</t>
    <phoneticPr fontId="8" type="noConversion"/>
  </si>
  <si>
    <t>Technical is a category for technicians, shop personnel, and other persons with special skills.</t>
    <phoneticPr fontId="8" type="noConversion"/>
  </si>
  <si>
    <t>Subtotal Domestic Travel</t>
    <phoneticPr fontId="8" type="noConversion"/>
  </si>
  <si>
    <r>
      <t>5</t>
    </r>
    <r>
      <rPr>
        <sz val="7"/>
        <rFont val="Times New Roman"/>
      </rPr>
      <t xml:space="preserve">                               </t>
    </r>
    <r>
      <rPr>
        <sz val="11"/>
        <rFont val="Garamond Premr Pro"/>
      </rPr>
      <t xml:space="preserve">Do the time commitments and charges appear to be reasonable? </t>
    </r>
  </si>
  <si>
    <r>
      <t>6</t>
    </r>
    <r>
      <rPr>
        <sz val="7"/>
        <rFont val="Times New Roman"/>
      </rPr>
      <t xml:space="preserve">                               </t>
    </r>
    <r>
      <rPr>
        <sz val="11"/>
        <rFont val="Garamond Premr Pro"/>
      </rPr>
      <t xml:space="preserve">For support or executive personnel, are costs charged to salaries excluded from the indirect cost category? </t>
    </r>
  </si>
  <si>
    <r>
      <t>7</t>
    </r>
    <r>
      <rPr>
        <sz val="7"/>
        <rFont val="Times New Roman"/>
      </rPr>
      <t xml:space="preserve">                               </t>
    </r>
    <r>
      <rPr>
        <sz val="11"/>
        <rFont val="Garamond Premr Pro"/>
      </rPr>
      <t xml:space="preserve">Are all individuals employees of the applicant organization? (If not, explain.) </t>
    </r>
  </si>
  <si>
    <r>
      <t>8</t>
    </r>
    <r>
      <rPr>
        <sz val="7"/>
        <rFont val="Times New Roman"/>
      </rPr>
      <t xml:space="preserve">                               </t>
    </r>
    <r>
      <rPr>
        <sz val="11"/>
        <rFont val="Garamond Premr Pro"/>
      </rPr>
      <t xml:space="preserve">Is a cost-of-living increase built into the budget? </t>
    </r>
  </si>
  <si>
    <r>
      <t>9</t>
    </r>
    <r>
      <rPr>
        <sz val="7"/>
        <rFont val="Times New Roman"/>
      </rPr>
      <t xml:space="preserve">                               </t>
    </r>
    <r>
      <rPr>
        <sz val="11"/>
        <rFont val="Garamond Premr Pro"/>
      </rPr>
      <t xml:space="preserve">Are salary increases justified for the grant period? </t>
    </r>
  </si>
  <si>
    <r>
      <t>10</t>
    </r>
    <r>
      <rPr>
        <sz val="7"/>
        <rFont val="Times New Roman"/>
      </rPr>
      <t xml:space="preserve">                          </t>
    </r>
    <r>
      <rPr>
        <sz val="11"/>
        <rFont val="Garamond Premr Pro"/>
      </rPr>
      <t xml:space="preserve">Are any salary/personnel costs unallowable? (i.e., federal employees or legislative personnel.) </t>
    </r>
  </si>
  <si>
    <t xml:space="preserve">Fringe Benefits </t>
  </si>
  <si>
    <t xml:space="preserve">The budget narrative should provide a description of the benefits received by personnel when rates are 25% or higher. </t>
  </si>
  <si>
    <r>
      <t>1</t>
    </r>
    <r>
      <rPr>
        <sz val="7"/>
        <rFont val="Times New Roman"/>
      </rPr>
      <t xml:space="preserve">                               </t>
    </r>
    <r>
      <rPr>
        <sz val="11"/>
        <rFont val="Garamond Premr Pro"/>
      </rPr>
      <t xml:space="preserve">Are fringe benefits identified as a separate item? </t>
    </r>
  </si>
  <si>
    <r>
      <t>2</t>
    </r>
    <r>
      <rPr>
        <sz val="7"/>
        <rFont val="Times New Roman"/>
      </rPr>
      <t xml:space="preserve">                               </t>
    </r>
    <r>
      <rPr>
        <sz val="11"/>
        <rFont val="Garamond Premr Pro"/>
      </rPr>
      <t xml:space="preserve">Are the types of fringe benefits indicated? </t>
    </r>
  </si>
  <si>
    <t>C. PERMANENT EQUIPMENT</t>
    <phoneticPr fontId="8" type="noConversion"/>
  </si>
  <si>
    <t>Man Months are calculated using a 12 month base. For example, 1 month of effort is 1/12 or .08 man-months.</t>
  </si>
  <si>
    <t>PROJECT LEADER(S):</t>
  </si>
  <si>
    <t>INSTITUTION:</t>
  </si>
  <si>
    <t>PROPOSAL NUMBER:</t>
  </si>
  <si>
    <t># of Trainees</t>
  </si>
  <si>
    <t>PROPOSED SOURCES OF MATCHING FUNDS</t>
  </si>
  <si>
    <t>The proposed source(s) of matching funds for this Sea Grant project is summarized as follows:</t>
  </si>
  <si>
    <t xml:space="preserve">Institutional Matching Funds </t>
  </si>
  <si>
    <t>Amount</t>
  </si>
  <si>
    <t>Total Institutional Matching Funds  $</t>
  </si>
  <si>
    <t>Other Non-Federal Matching Funds</t>
  </si>
  <si>
    <t>Total Other Matching Funds  $</t>
  </si>
  <si>
    <t>Total Project Matching Funds (A + B)  $</t>
  </si>
  <si>
    <t>Contributor and Sector (Private, State, City, County government etc.)</t>
    <phoneticPr fontId="4" type="noConversion"/>
  </si>
  <si>
    <t>Budget Category (i.g. salaries, supplies etc.)</t>
  </si>
  <si>
    <t>PROJECT TITLE:</t>
  </si>
  <si>
    <r>
      <t>5</t>
    </r>
    <r>
      <rPr>
        <sz val="7"/>
        <rFont val="Times New Roman"/>
      </rPr>
      <t xml:space="preserve">                               </t>
    </r>
    <r>
      <rPr>
        <sz val="11"/>
        <rFont val="Garamond Premr Pro"/>
      </rPr>
      <t xml:space="preserve">Contingency or miscellaneous charges must be excluded! </t>
    </r>
  </si>
  <si>
    <t xml:space="preserve">Supplies </t>
  </si>
  <si>
    <t xml:space="preserve">1                               Are supplies itemized by type of material or nature of expense? </t>
  </si>
  <si>
    <t xml:space="preserve">2                               For general office or business supplies, is the total charge listed along with the basis for the charge (i.e., historical use rates)? </t>
  </si>
  <si>
    <t xml:space="preserve">3                               For other specific supply categories, are the number of units, cost per unit and total cost specified? </t>
  </si>
  <si>
    <t xml:space="preserve">4                               Are the charges necessary for the successful completion of the project? </t>
  </si>
  <si>
    <t xml:space="preserve">5                               Are the charges reasonable? </t>
  </si>
  <si>
    <t xml:space="preserve">6                               Are disallowed costs (e.g., liquor, entertainment) excluded? </t>
  </si>
  <si>
    <t xml:space="preserve">7                               Contingency and miscellaneous charges must be excluded! </t>
  </si>
  <si>
    <t xml:space="preserve">Equipment </t>
  </si>
  <si>
    <r>
      <t>1.</t>
    </r>
    <r>
      <rPr>
        <sz val="7"/>
        <rFont val="Times New Roman"/>
      </rPr>
      <t xml:space="preserve">           </t>
    </r>
    <r>
      <rPr>
        <sz val="11"/>
        <rFont val="Garamond Premr Pro"/>
      </rPr>
      <t xml:space="preserve">Is each item of equipment listed? </t>
    </r>
  </si>
  <si>
    <r>
      <t>2.</t>
    </r>
    <r>
      <rPr>
        <sz val="7"/>
        <rFont val="Times New Roman"/>
      </rPr>
      <t xml:space="preserve">           </t>
    </r>
    <r>
      <rPr>
        <sz val="11"/>
        <rFont val="Garamond Premr Pro"/>
      </rPr>
      <t xml:space="preserve">Is there a description of how it will be used in the project? </t>
    </r>
  </si>
  <si>
    <t>NOAA BUDGET JUSTIFICATION CHECKLIST</t>
  </si>
  <si>
    <t xml:space="preserve">Salaries and Wages </t>
  </si>
  <si>
    <r>
      <t>1</t>
    </r>
    <r>
      <rPr>
        <sz val="7"/>
        <rFont val="Times New Roman"/>
      </rPr>
      <t xml:space="preserve">                               </t>
    </r>
    <r>
      <rPr>
        <sz val="11"/>
        <rFont val="Garamond Premr Pro"/>
      </rPr>
      <t xml:space="preserve">Is each individual identified by name and position? </t>
    </r>
  </si>
  <si>
    <r>
      <t>2</t>
    </r>
    <r>
      <rPr>
        <sz val="7"/>
        <rFont val="Times New Roman"/>
      </rPr>
      <t xml:space="preserve">                               </t>
    </r>
    <r>
      <rPr>
        <sz val="11"/>
        <rFont val="Garamond Premr Pro"/>
      </rPr>
      <t xml:space="preserve">Are time commitments in man months stated for each position? </t>
    </r>
  </si>
  <si>
    <r>
      <t>3</t>
    </r>
    <r>
      <rPr>
        <sz val="7"/>
        <rFont val="Times New Roman"/>
      </rPr>
      <t xml:space="preserve">                               </t>
    </r>
    <r>
      <rPr>
        <sz val="11"/>
        <rFont val="Garamond Premr Pro"/>
      </rPr>
      <t xml:space="preserve">Are the total charges for each person listed along with an explanation of how the costs were calcu­lated? </t>
    </r>
  </si>
  <si>
    <r>
      <t>4</t>
    </r>
    <r>
      <rPr>
        <sz val="7"/>
        <rFont val="Times New Roman"/>
      </rPr>
      <t xml:space="preserve">                               </t>
    </r>
    <r>
      <rPr>
        <sz val="11"/>
        <rFont val="Garamond Premr Pro"/>
      </rPr>
      <t xml:space="preserve">Do the combined charges for any individual exceed 100% of their time? </t>
    </r>
  </si>
  <si>
    <r>
      <t>1.</t>
    </r>
    <r>
      <rPr>
        <sz val="7"/>
        <rFont val="Times New Roman"/>
      </rPr>
      <t xml:space="preserve">           </t>
    </r>
    <r>
      <rPr>
        <sz val="11"/>
        <rFont val="Garamond Premr Pro"/>
      </rPr>
      <t xml:space="preserve">Are indirect costs requested? </t>
    </r>
  </si>
  <si>
    <r>
      <t>2.</t>
    </r>
    <r>
      <rPr>
        <sz val="7"/>
        <rFont val="Times New Roman"/>
      </rPr>
      <t xml:space="preserve">           </t>
    </r>
    <r>
      <rPr>
        <sz val="11"/>
        <rFont val="Garamond Premr Pro"/>
      </rPr>
      <t xml:space="preserve">Is a copy of the current approved rate from the cognizant agency included? </t>
    </r>
  </si>
  <si>
    <r>
      <t>3.</t>
    </r>
    <r>
      <rPr>
        <sz val="7"/>
        <rFont val="Times New Roman"/>
      </rPr>
      <t xml:space="preserve">           </t>
    </r>
    <r>
      <rPr>
        <sz val="11"/>
        <rFont val="Garamond Premr Pro"/>
      </rPr>
      <t xml:space="preserve">Is the correct rate being used? </t>
    </r>
  </si>
  <si>
    <r>
      <t>4.</t>
    </r>
    <r>
      <rPr>
        <sz val="7"/>
        <rFont val="Times New Roman"/>
      </rPr>
      <t xml:space="preserve">           </t>
    </r>
    <r>
      <rPr>
        <sz val="11"/>
        <rFont val="Garamond Premr Pro"/>
      </rPr>
      <t xml:space="preserve">Is the rate applied to the correct base? </t>
    </r>
  </si>
  <si>
    <r>
      <t>5.</t>
    </r>
    <r>
      <rPr>
        <sz val="7"/>
        <rFont val="Times New Roman"/>
      </rPr>
      <t xml:space="preserve">           </t>
    </r>
    <r>
      <rPr>
        <sz val="11"/>
        <rFont val="Garamond Premr Pro"/>
      </rPr>
      <t xml:space="preserve">Are the charges that duplicate direct costs excluded? (If no, explain/revise.) </t>
    </r>
  </si>
  <si>
    <t xml:space="preserve">Matching </t>
  </si>
  <si>
    <r>
      <t>1.</t>
    </r>
    <r>
      <rPr>
        <sz val="7"/>
        <rFont val="Times New Roman"/>
      </rPr>
      <t xml:space="preserve">           </t>
    </r>
    <r>
      <rPr>
        <sz val="11"/>
        <rFont val="Garamond Premr Pro"/>
      </rPr>
      <t xml:space="preserve">Is a match (nonfederal share) required for this program? </t>
    </r>
  </si>
  <si>
    <r>
      <t>2.</t>
    </r>
    <r>
      <rPr>
        <sz val="7"/>
        <rFont val="Times New Roman"/>
      </rPr>
      <t xml:space="preserve">           </t>
    </r>
    <r>
      <rPr>
        <sz val="11"/>
        <rFont val="Garamond Premr Pro"/>
      </rPr>
      <t xml:space="preserve">If yes, does the application meet the matching requirements? </t>
    </r>
  </si>
  <si>
    <r>
      <t>3.</t>
    </r>
    <r>
      <rPr>
        <sz val="7"/>
        <rFont val="Times New Roman"/>
      </rPr>
      <t xml:space="preserve">           </t>
    </r>
    <r>
      <rPr>
        <sz val="11"/>
        <rFont val="Garamond Premr Pro"/>
      </rPr>
      <t xml:space="preserve">Are the sources of match clearly identified (i.e., cash or in-kind)? </t>
    </r>
  </si>
  <si>
    <r>
      <t>4.</t>
    </r>
    <r>
      <rPr>
        <sz val="7"/>
        <rFont val="Times New Roman"/>
      </rPr>
      <t xml:space="preserve">           </t>
    </r>
    <r>
      <rPr>
        <sz val="11"/>
        <rFont val="Garamond Premr Pro"/>
      </rPr>
      <t xml:space="preserve">Does the application provide adequate documentation to support in-kind contributions? </t>
    </r>
  </si>
  <si>
    <r>
      <t>5.</t>
    </r>
    <r>
      <rPr>
        <sz val="7"/>
        <rFont val="Times New Roman"/>
      </rPr>
      <t xml:space="preserve">           </t>
    </r>
    <r>
      <rPr>
        <sz val="11"/>
        <rFont val="Garamond Premr Pro"/>
      </rPr>
      <t xml:space="preserve">Does the application exclude matching contributions, cash or in-kind, used for other programs? </t>
    </r>
  </si>
  <si>
    <r>
      <t>6.</t>
    </r>
    <r>
      <rPr>
        <sz val="7"/>
        <rFont val="Times New Roman"/>
      </rPr>
      <t xml:space="preserve">           </t>
    </r>
    <r>
      <rPr>
        <sz val="11"/>
        <rFont val="Garamond Premr Pro"/>
      </rPr>
      <t xml:space="preserve">Does the application exclude federal funds used as match? </t>
    </r>
  </si>
  <si>
    <r>
      <t>7.</t>
    </r>
    <r>
      <rPr>
        <sz val="7"/>
        <rFont val="Times New Roman"/>
      </rPr>
      <t xml:space="preserve">           </t>
    </r>
    <r>
      <rPr>
        <sz val="11"/>
        <rFont val="Garamond Premr Pro"/>
      </rPr>
      <t xml:space="preserve">Are all matching contributions necessary for accomplishing the project? </t>
    </r>
  </si>
  <si>
    <r>
      <t>3</t>
    </r>
    <r>
      <rPr>
        <sz val="7"/>
        <rFont val="Times New Roman"/>
      </rPr>
      <t xml:space="preserve">                               </t>
    </r>
    <r>
      <rPr>
        <sz val="11"/>
        <rFont val="Garamond Premr Pro"/>
      </rPr>
      <t xml:space="preserve">Do the fringe benefits and charges appear reasonable? </t>
    </r>
  </si>
  <si>
    <r>
      <t>4</t>
    </r>
    <r>
      <rPr>
        <sz val="7"/>
        <rFont val="Times New Roman"/>
      </rPr>
      <t xml:space="preserve">                               </t>
    </r>
    <r>
      <rPr>
        <sz val="11"/>
        <rFont val="Garamond Premr Pro"/>
      </rPr>
      <t xml:space="preserve">Are the total charges for each person listed along with an explanation? </t>
    </r>
  </si>
  <si>
    <r>
      <t>5</t>
    </r>
    <r>
      <rPr>
        <sz val="7"/>
        <rFont val="Times New Roman"/>
      </rPr>
      <t xml:space="preserve">                               </t>
    </r>
    <r>
      <rPr>
        <sz val="11"/>
        <rFont val="Garamond Premr Pro"/>
      </rPr>
      <t xml:space="preserve">Are fringe benefits charged to federal and matching categories in the same proportion as salaries? </t>
    </r>
  </si>
  <si>
    <t xml:space="preserve">Travel </t>
  </si>
  <si>
    <r>
      <t>1</t>
    </r>
    <r>
      <rPr>
        <sz val="7"/>
        <rFont val="Times New Roman"/>
      </rPr>
      <t xml:space="preserve">                               </t>
    </r>
    <r>
      <rPr>
        <sz val="11"/>
        <rFont val="Garamond Premr Pro"/>
      </rPr>
      <t xml:space="preserve">For foreign, domestic and local travel is each trip listed along with the destination, estimated mile­age, method of travel, cost per mile and duration, number of travelers and per-diem rate for meals and lodging? </t>
    </r>
  </si>
  <si>
    <r>
      <t>2</t>
    </r>
    <r>
      <rPr>
        <sz val="7"/>
        <rFont val="Times New Roman"/>
      </rPr>
      <t xml:space="preserve">                               </t>
    </r>
    <r>
      <rPr>
        <sz val="11"/>
        <rFont val="Garamond Premr Pro"/>
      </rPr>
      <t xml:space="preserve">If actual trip details are unknown, what is the basis for the proposed travel charges? </t>
    </r>
  </si>
  <si>
    <r>
      <t>3</t>
    </r>
    <r>
      <rPr>
        <sz val="7"/>
        <rFont val="Times New Roman"/>
      </rPr>
      <t xml:space="preserve">                               </t>
    </r>
    <r>
      <rPr>
        <sz val="11"/>
        <rFont val="Garamond Premr Pro"/>
      </rPr>
      <t xml:space="preserve">Is the requested travel directly relevant to the successful completion of the project? </t>
    </r>
  </si>
  <si>
    <r>
      <t>4</t>
    </r>
    <r>
      <rPr>
        <sz val="7"/>
        <rFont val="Times New Roman"/>
      </rPr>
      <t xml:space="preserve">                               </t>
    </r>
    <r>
      <rPr>
        <sz val="11"/>
        <rFont val="Garamond Premr Pro"/>
      </rPr>
      <t xml:space="preserve">Are the travel charges reasonable? </t>
    </r>
  </si>
  <si>
    <t xml:space="preserve">Research trainees are full-time, registered graduate students who are working toward an advanced degree related to the marine or coastal sciences. They are expected to make “good progress” toward their degrees, to remain in good academic standing and to participate in a research project that has been approved by Sea Grant. The project should be one that will either serve to provide material for a thesis or provide a training opportunity that will further the trainee’s education in the major field. A fellowship stipend is awarded for a 12-month period at 50% time. The traineeship stipend will be set to the amount paid a 12-month, 50%-time graduate stipend at the host university’s approved graduate student researcher rate, not to exceed $25,500 per year. The traineeship stipend does not cover graduate student tuition and fees. These funds, if requested, must be outlined under "other costs" in the budget and justified under "other costs" in the budget justification. Indicate the number of research trainees requested for the project in line M. </t>
  </si>
  <si>
    <t>ADMINISTRATIVE CONTACT:</t>
  </si>
  <si>
    <r>
      <t>3.</t>
    </r>
    <r>
      <rPr>
        <sz val="7"/>
        <rFont val="Times New Roman"/>
      </rPr>
      <t xml:space="preserve">           </t>
    </r>
    <r>
      <rPr>
        <sz val="11"/>
        <rFont val="Garamond Premr Pro"/>
      </rPr>
      <t xml:space="preserve">If over $5,000 has a lease vs. purchase analysis been completed? </t>
    </r>
  </si>
  <si>
    <r>
      <t>4.</t>
    </r>
    <r>
      <rPr>
        <sz val="7"/>
        <rFont val="Times New Roman"/>
      </rPr>
      <t xml:space="preserve">           </t>
    </r>
    <r>
      <rPr>
        <sz val="11"/>
        <rFont val="Garamond Premr Pro"/>
      </rPr>
      <t xml:space="preserve">For each item of equipment, are the number of units, cost per unit and total cost specified? </t>
    </r>
  </si>
  <si>
    <r>
      <t>5.</t>
    </r>
    <r>
      <rPr>
        <sz val="7"/>
        <rFont val="Times New Roman"/>
      </rPr>
      <t xml:space="preserve">           </t>
    </r>
    <r>
      <rPr>
        <sz val="11"/>
        <rFont val="Garamond Premr Pro"/>
      </rPr>
      <t xml:space="preserve">Is each item of equipment necessary for the successful completion of the project? </t>
    </r>
  </si>
  <si>
    <r>
      <t>6.</t>
    </r>
    <r>
      <rPr>
        <sz val="7"/>
        <rFont val="Times New Roman"/>
      </rPr>
      <t xml:space="preserve">           </t>
    </r>
    <r>
      <rPr>
        <sz val="11"/>
        <rFont val="Garamond Premr Pro"/>
      </rPr>
      <t xml:space="preserve">Are the charges for each item reasonable? </t>
    </r>
  </si>
  <si>
    <t xml:space="preserve">Other </t>
  </si>
  <si>
    <r>
      <t>1.</t>
    </r>
    <r>
      <rPr>
        <sz val="7"/>
        <rFont val="Times New Roman"/>
      </rPr>
      <t xml:space="preserve">           </t>
    </r>
    <r>
      <rPr>
        <sz val="11"/>
        <rFont val="Garamond Premr Pro"/>
      </rPr>
      <t xml:space="preserve">Are items listed by type of material or nature of expense? </t>
    </r>
  </si>
  <si>
    <r>
      <t>2.</t>
    </r>
    <r>
      <rPr>
        <sz val="7"/>
        <rFont val="Times New Roman"/>
      </rPr>
      <t xml:space="preserve">           </t>
    </r>
    <r>
      <rPr>
        <sz val="11"/>
        <rFont val="Garamond Premr Pro"/>
      </rPr>
      <t xml:space="preserve">For each charge, are the number of units, cost per unit and total cost specified? </t>
    </r>
  </si>
  <si>
    <r>
      <t>3.</t>
    </r>
    <r>
      <rPr>
        <sz val="7"/>
        <rFont val="Times New Roman"/>
      </rPr>
      <t xml:space="preserve">           </t>
    </r>
    <r>
      <rPr>
        <sz val="11"/>
        <rFont val="Garamond Premr Pro"/>
      </rPr>
      <t xml:space="preserve">Are the charges necessary for the successful completion of the project? </t>
    </r>
  </si>
  <si>
    <r>
      <t>4.</t>
    </r>
    <r>
      <rPr>
        <sz val="7"/>
        <rFont val="Times New Roman"/>
      </rPr>
      <t xml:space="preserve">           </t>
    </r>
    <r>
      <rPr>
        <sz val="11"/>
        <rFont val="Garamond Premr Pro"/>
      </rPr>
      <t xml:space="preserve">Are the charges reasonable? </t>
    </r>
  </si>
  <si>
    <r>
      <t>5.</t>
    </r>
    <r>
      <rPr>
        <sz val="7"/>
        <rFont val="Times New Roman"/>
      </rPr>
      <t xml:space="preserve">           </t>
    </r>
    <r>
      <rPr>
        <sz val="11"/>
        <rFont val="Garamond Premr Pro"/>
      </rPr>
      <t xml:space="preserve">Are charges which duplicate indirect cost items excluded? </t>
    </r>
  </si>
  <si>
    <r>
      <t>6.</t>
    </r>
    <r>
      <rPr>
        <sz val="7"/>
        <rFont val="Times New Roman"/>
      </rPr>
      <t xml:space="preserve">           </t>
    </r>
    <r>
      <rPr>
        <sz val="11"/>
        <rFont val="Garamond Premr Pro"/>
      </rPr>
      <t xml:space="preserve">Contingency or miscellaneous charges must be excluded! </t>
    </r>
  </si>
  <si>
    <t xml:space="preserve">Indirect Costs </t>
  </si>
  <si>
    <t xml:space="preserve">Research associates/graduate students are part- or full-time students who hold at least a bachelor’s degree or equivalent, are enrolled in a program leading to an advanced or professional degree, and are integral to the project as research assistants. They can also be graduate students working up to 50% time in the summer months usually to supplement their Sea Grant research traineeship stipends for those months. Because Sea Grant supports graduate student research traineeships,requests for GSRs for the academic months are strongly  discouraged. </t>
  </si>
  <si>
    <t xml:space="preserve">Under salaries and wages, show the total time (in months of effort) that each individual will spend on the project. In calculating salaries, use the actual time each individual will spend on the project. For example, if a researcher has a nine-month appointment and will spend 25% of his/her time on the project during the academic year and his/her academic year salary is $131,600, then the salary will equal $131,600 multiplied by 25%. The man-months will be nine months multiplied by 25%. </t>
  </si>
  <si>
    <t>YEAR 1 BUDGET AND JUSTIFICATION</t>
  </si>
  <si>
    <t>University of California, Davis</t>
  </si>
  <si>
    <t>Administrative Contact:</t>
  </si>
  <si>
    <t>Prepared By:</t>
  </si>
  <si>
    <t>Graduate Res Asst/Grad Students</t>
  </si>
  <si>
    <t xml:space="preserve">The administrative contact is the post-award administrator, i.e., the person who monitors grant expenditures. </t>
  </si>
  <si>
    <t>Funds are requested for field and laboratory supplies necessary to conduct radium analyses ($3,000), chemical analyses ($3,000), microbial analyses ($2,025) = $8,025</t>
  </si>
  <si>
    <t>Replacement tucker trawl ($500), Calibration of flow meters ($500) = $1,000</t>
  </si>
  <si>
    <t>D. EXPENDABLE SUPPLIES</t>
  </si>
  <si>
    <r>
      <t>8.</t>
    </r>
    <r>
      <rPr>
        <sz val="7"/>
        <rFont val="Times New Roman"/>
      </rPr>
      <t xml:space="preserve">           </t>
    </r>
    <r>
      <rPr>
        <sz val="11"/>
        <rFont val="Garamond Premr Pro"/>
      </rPr>
      <t xml:space="preserve">Are the matching contributions in compliance with federal cost principles? </t>
    </r>
  </si>
  <si>
    <t xml:space="preserve">Show the basis for all travel in the Budget Justification (e.g., X trips at Y average cost for Z days). Include the destination, method of travel, estimated auto mileage/rate, duration, number of travelers, per diem rate for meals and lodging, etc. If actual trip details are not known, explain what the basis is for the proposed charges. Base per diem for travel on federal regulations and include it in the travel budget total. Domestic travel includes travel to all U.S. possessions or trusts, including Puerto Rico, the Virgin Islands, the Trust Territories, Guam and Samoa. All other travel outside the U.S. and its possessions, is considered “foreign travel” and must be fully explained in the Budget Justification. At this time Canada and Mexico are considered domestic travel, however a change in this policy is expected this year. For the purpose of the budget, please request trips to Mexico and Canada in the foreign travel category. Recipients of Sea Grant funding must comply with the Fly America Act. </t>
  </si>
  <si>
    <t>Funds are requested (SG:$700 airfare ea + $200 hotel ea + $75 meals ea + $25 misc. x 2 people) to support travel for the PI and trainee to present at the Society for Good Works.</t>
  </si>
  <si>
    <t>We request mileage (7 trips x 317 mi./trip @ .505/mi = $1,121) and meals (20 days @ $25/day) for travel to/from field sites</t>
  </si>
  <si>
    <t>A delayed coincidence counter to supplement those we already own will be purchased by the University of California as cost sharing to allow processing of a large number of samples. This counter ($5,001), which is not available for lease, is required to enumerate radium activities in water samples. Currently, we own two working counters that allow the simultaneous measurement of radium in two samples. Our proposed work entails collecting hundreds of samples over 2-3 days. Because two of the radium isotopes we will be enumerating have half lives on the order of days, we must analyze the samples quickly and efficiently before the radium activities decay to levels at which they are undetectable. Therefore, we need to purchase more counters in order to run the number of samples proposed.</t>
  </si>
  <si>
    <t>Project specific costs including telephone equipment, tolls, voice and data communication charges, photocopying, faxing, postage, visas, and subscriptions are requested. Supply and expenses that specifically benefit this project and are reasonable and necessary for the performance of this project.</t>
  </si>
  <si>
    <t>100-AC</t>
  </si>
  <si>
    <t>John Doe</t>
  </si>
  <si>
    <t>Good Works</t>
  </si>
  <si>
    <t>EXAMPLE YEAR 1 BUDGET AND JUSTIFICATION</t>
  </si>
  <si>
    <t xml:space="preserve">Expendable supplies should be itemized in the Budget Justification by type of material or nature of expense, e.g., glass ware @ $500; reagents @ $1,000; laboratory supplies @ $300; computer @ $1,500. Itemize all equipment items less than $5,000. General office supplies are generally not allowable (they are considered an indirect cost) unless they are identified as being dedicated solely to the funded project and their specific need is described. </t>
    <phoneticPr fontId="8" type="noConversion"/>
  </si>
  <si>
    <t>Pre-baccalaureate students may be employed as aides or helpers on a Sea Grant project as part-time employees or on an hourly basis. [Prebaccalaureates are undergraduate students enrolled either part- or full-time in a course leading to a degree, including an Associate Degree in the case of students in two-year programs or a certificate in the case of some vocational students.]</t>
    <phoneticPr fontId="8" type="noConversion"/>
  </si>
  <si>
    <t xml:space="preserve"> Publication costs are expenses resulting from the dissemination of information, including publication production, normal reprint page charges for journals and special editorial needs. If you anticipate your project will result in a CSGCP publication (book, technical report, DVD), please consult with our Communications Director, Marsha Gear (858-534-0581, mgear@ucsd.edu) and include the cost of production in your proposal budget. </t>
    <phoneticPr fontId="8" type="noConversion"/>
  </si>
  <si>
    <t>List such items as computer time, reimbursement of outside participating organizations, equipment rental, consultants, etc. Note that facilities rental and other costs not allowable under the federal portion of the grant may be listed as “other costs” in the grantee share column.  For each charge, include the number of units, cost per unit and total cost and the necessity for the successful completion of the project. Payments for subscriptions and memberships are not allowed. In addition, computer costs, equipment rental, maintenance costs and support services (e.g., project-related utilities such as phone, postage, photocopying, etc.) may only be included if they are clearly justified in the budget justification as being directly allocable to the project.</t>
    <phoneticPr fontId="8" type="noConversion"/>
  </si>
  <si>
    <r>
      <t>This category should include only major equipment (more than $5,000 per unit) directly related to the conduct of the proposed project and NOT supportive items of office or laboratory furniture, typewriters, etc., which are considered to be the obligation of the institution. For each item of equipment requested, a short justification is required as well as a</t>
    </r>
    <r>
      <rPr>
        <b/>
        <u/>
        <sz val="11"/>
        <rFont val="Helvetica"/>
        <family val="2"/>
      </rPr>
      <t xml:space="preserve"> lease vs purchase comparison</t>
    </r>
    <r>
      <rPr>
        <b/>
        <sz val="11"/>
        <rFont val="Helvetica"/>
        <family val="2"/>
      </rPr>
      <t xml:space="preserve">.Please note, Sea Grant recommends equipment purchases have a 50% cost/share component.  NOTE: Institutions with lower equipment-value thresholds may include equipment costs at those standards. However, this must be explained in the Budget Justification. </t>
    </r>
    <phoneticPr fontId="8" type="noConversion"/>
  </si>
  <si>
    <t>(If there are multiple institutions, add Institution 1, 2, 3 etc. to proposal number)</t>
  </si>
  <si>
    <t>PROJECT LEADER(S) on this budget:</t>
  </si>
  <si>
    <t>INSTITUTION for this budget:</t>
  </si>
  <si>
    <t>2020-2021</t>
  </si>
  <si>
    <t>FY2021 - 2022</t>
  </si>
  <si>
    <t xml:space="preserve"> Trainee(s) </t>
  </si>
  <si>
    <t>Year 1 - 2020-2021</t>
  </si>
  <si>
    <t>Year 2 - 2021-2022</t>
  </si>
  <si>
    <t>Year 1 - 2020-21</t>
  </si>
  <si>
    <t>Year 2 - 2021-22</t>
  </si>
  <si>
    <t>Modified Total Direct Costs (MTDC)</t>
  </si>
  <si>
    <t>INDIRECT COSTS (MTDC)</t>
  </si>
  <si>
    <t>Each campus in a multi-institutional proposal completes and submits these budgets to the Lead PL. The Lead PL also competes this workbook AND the overall Multi-Institutional budget sheet.</t>
  </si>
  <si>
    <t>K. INDIRECT COSTS (MTDC)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</si>
</sst>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
    <numFmt numFmtId="166" formatCode="[Blue]#,##0_);[Red]\(#,##0\);;"/>
    <numFmt numFmtId="167" formatCode="#,##0.0"/>
    <numFmt numFmtId="168" formatCode="0.0"/>
    <numFmt numFmtId="169" formatCode="[&lt;=9999999]###\-####;\(###\)\ ###\-####"/>
  </numFmts>
  <fonts count="37">
    <font>
      <sz val="9"/>
      <name val="Geneva"/>
    </font>
    <font>
      <b/>
      <sz val="10"/>
      <name val="Geneva"/>
      <family val="2"/>
    </font>
    <font>
      <sz val="10"/>
      <name val="Geneva"/>
      <family val="2"/>
    </font>
    <font>
      <sz val="9"/>
      <name val="Geneva"/>
      <family val="2"/>
    </font>
    <font>
      <sz val="8"/>
      <name val="Geneva"/>
      <family val="2"/>
    </font>
    <font>
      <b/>
      <sz val="9"/>
      <name val="Geneva"/>
      <family val="2"/>
    </font>
    <font>
      <u/>
      <sz val="10"/>
      <color indexed="12"/>
      <name val="Geneva"/>
      <family val="2"/>
    </font>
    <font>
      <sz val="8"/>
      <name val="Arial"/>
      <family val="2"/>
    </font>
    <font>
      <sz val="8"/>
      <name val="Verdana"/>
      <family val="2"/>
    </font>
    <font>
      <b/>
      <sz val="9"/>
      <color indexed="81"/>
      <name val="Geneva"/>
      <family val="2"/>
    </font>
    <font>
      <sz val="9"/>
      <name val="Helvetica"/>
      <family val="2"/>
    </font>
    <font>
      <b/>
      <sz val="10"/>
      <name val="Helvetica"/>
      <family val="2"/>
    </font>
    <font>
      <b/>
      <sz val="9"/>
      <name val="Helvetica"/>
      <family val="2"/>
    </font>
    <font>
      <sz val="10"/>
      <name val="Helvetica"/>
      <family val="2"/>
    </font>
    <font>
      <b/>
      <u/>
      <sz val="10"/>
      <name val="Helvetica"/>
      <family val="2"/>
    </font>
    <font>
      <b/>
      <sz val="11"/>
      <name val="Helvetica"/>
      <family val="2"/>
    </font>
    <font>
      <sz val="10"/>
      <name val="Myriad Pro"/>
    </font>
    <font>
      <sz val="11"/>
      <name val="Helvetica"/>
      <family val="2"/>
    </font>
    <font>
      <b/>
      <u/>
      <sz val="11"/>
      <name val="Helvetica"/>
      <family val="2"/>
    </font>
    <font>
      <b/>
      <sz val="11"/>
      <name val="Lucida Grande"/>
      <family val="2"/>
    </font>
    <font>
      <sz val="10"/>
      <name val="Arial"/>
      <family val="2"/>
    </font>
    <font>
      <b/>
      <sz val="12"/>
      <name val="Arial"/>
      <family val="2"/>
    </font>
    <font>
      <sz val="9"/>
      <name val="Arial"/>
      <family val="2"/>
    </font>
    <font>
      <b/>
      <sz val="10"/>
      <name val="Arial"/>
      <family val="2"/>
    </font>
    <font>
      <b/>
      <sz val="9"/>
      <name val="Myriad Pro"/>
    </font>
    <font>
      <sz val="11"/>
      <name val="Garamond Premr Pro"/>
    </font>
    <font>
      <sz val="7"/>
      <name val="Times New Roman"/>
    </font>
    <font>
      <sz val="8"/>
      <name val="Helvetica"/>
      <family val="2"/>
    </font>
    <font>
      <b/>
      <sz val="12"/>
      <name val="Helvetica"/>
      <family val="2"/>
    </font>
    <font>
      <b/>
      <sz val="8"/>
      <name val="Helvetica"/>
      <family val="2"/>
    </font>
    <font>
      <sz val="7"/>
      <name val="Helvetica"/>
      <family val="2"/>
    </font>
    <font>
      <i/>
      <sz val="8"/>
      <name val="Helvetica"/>
      <family val="2"/>
    </font>
    <font>
      <u/>
      <sz val="10"/>
      <color indexed="12"/>
      <name val="Helvetica"/>
      <family val="2"/>
    </font>
    <font>
      <i/>
      <sz val="10"/>
      <name val="Helvetica"/>
      <family val="2"/>
    </font>
    <font>
      <b/>
      <sz val="11"/>
      <color indexed="10"/>
      <name val="Helvetica"/>
      <family val="2"/>
    </font>
    <font>
      <sz val="10"/>
      <color indexed="10"/>
      <name val="Helvetica"/>
      <family val="2"/>
    </font>
    <font>
      <b/>
      <sz val="10"/>
      <color indexed="10"/>
      <name val="Helvetica"/>
      <family val="2"/>
    </font>
  </fonts>
  <fills count="6">
    <fill>
      <patternFill patternType="none"/>
    </fill>
    <fill>
      <patternFill patternType="gray125"/>
    </fill>
    <fill>
      <patternFill patternType="solid">
        <fgColor indexed="23"/>
        <bgColor indexed="64"/>
      </patternFill>
    </fill>
    <fill>
      <patternFill patternType="solid">
        <fgColor indexed="47"/>
        <bgColor indexed="64"/>
      </patternFill>
    </fill>
    <fill>
      <patternFill patternType="solid">
        <fgColor indexed="22"/>
        <bgColor indexed="64"/>
      </patternFill>
    </fill>
    <fill>
      <patternFill patternType="solid">
        <fgColor indexed="13"/>
        <bgColor indexed="64"/>
      </patternFill>
    </fill>
  </fills>
  <borders count="42">
    <border>
      <left/>
      <right/>
      <top/>
      <bottom/>
      <diagonal/>
    </border>
    <border>
      <left style="thin">
        <color auto="1"/>
      </left>
      <right/>
      <top/>
      <bottom/>
      <diagonal/>
    </border>
    <border>
      <left/>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hair">
        <color auto="1"/>
      </bottom>
      <diagonal/>
    </border>
    <border>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right/>
      <top/>
      <bottom style="hair">
        <color auto="1"/>
      </bottom>
      <diagonal/>
    </border>
    <border>
      <left/>
      <right/>
      <top/>
      <bottom style="dotted">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s>
  <cellStyleXfs count="5">
    <xf numFmtId="0" fontId="0" fillId="0" borderId="0" applyProtection="0"/>
    <xf numFmtId="4" fontId="2"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cellStyleXfs>
  <cellXfs count="505">
    <xf numFmtId="0" fontId="0" fillId="0" borderId="0" xfId="0"/>
    <xf numFmtId="2" fontId="0" fillId="0" borderId="0" xfId="0" applyNumberFormat="1"/>
    <xf numFmtId="0" fontId="0" fillId="0" borderId="1" xfId="0" applyBorder="1"/>
    <xf numFmtId="0" fontId="0" fillId="0" borderId="0" xfId="0" applyBorder="1"/>
    <xf numFmtId="0" fontId="0" fillId="0" borderId="2" xfId="0" applyBorder="1"/>
    <xf numFmtId="3" fontId="0" fillId="0" borderId="0" xfId="0" applyNumberFormat="1" applyBorder="1"/>
    <xf numFmtId="0" fontId="0" fillId="0" borderId="0" xfId="0" applyAlignment="1"/>
    <xf numFmtId="0" fontId="0" fillId="0" borderId="0" xfId="0" applyAlignment="1">
      <alignment horizontal="right"/>
    </xf>
    <xf numFmtId="0" fontId="5" fillId="0" borderId="0" xfId="0" applyFont="1" applyAlignment="1">
      <alignment horizontal="center"/>
    </xf>
    <xf numFmtId="0" fontId="0" fillId="0" borderId="0" xfId="0" applyAlignment="1">
      <alignment horizontal="left"/>
    </xf>
    <xf numFmtId="0" fontId="0" fillId="0" borderId="0" xfId="0" applyFill="1" applyBorder="1"/>
    <xf numFmtId="0" fontId="0" fillId="0" borderId="3" xfId="0" applyBorder="1"/>
    <xf numFmtId="0" fontId="0" fillId="0" borderId="0" xfId="0" applyBorder="1" applyAlignment="1">
      <alignment horizontal="left"/>
    </xf>
    <xf numFmtId="0" fontId="10" fillId="0" borderId="0" xfId="0" applyFont="1"/>
    <xf numFmtId="0" fontId="10" fillId="0" borderId="0" xfId="0" applyFont="1" applyBorder="1"/>
    <xf numFmtId="0" fontId="12" fillId="0" borderId="0" xfId="0" applyFont="1" applyAlignment="1">
      <alignment horizontal="center"/>
    </xf>
    <xf numFmtId="0" fontId="10" fillId="0" borderId="0" xfId="0" applyFont="1" applyAlignment="1">
      <alignment horizontal="left"/>
    </xf>
    <xf numFmtId="0" fontId="10" fillId="0" borderId="3" xfId="0" applyFont="1" applyBorder="1"/>
    <xf numFmtId="0" fontId="10" fillId="0" borderId="0" xfId="0" applyFont="1" applyBorder="1" applyAlignment="1">
      <alignment horizontal="left"/>
    </xf>
    <xf numFmtId="0" fontId="13" fillId="0" borderId="0" xfId="0" applyFont="1" applyBorder="1" applyAlignment="1">
      <alignment horizontal="left"/>
    </xf>
    <xf numFmtId="0" fontId="13" fillId="0" borderId="0" xfId="0" applyFont="1"/>
    <xf numFmtId="0" fontId="11" fillId="0" borderId="0" xfId="0" applyFont="1" applyBorder="1"/>
    <xf numFmtId="164" fontId="11" fillId="0" borderId="3" xfId="0" applyNumberFormat="1" applyFont="1" applyBorder="1"/>
    <xf numFmtId="0" fontId="11" fillId="0" borderId="3" xfId="0" applyFont="1" applyBorder="1"/>
    <xf numFmtId="0" fontId="13" fillId="0" borderId="3" xfId="0" applyFont="1" applyBorder="1"/>
    <xf numFmtId="0" fontId="13" fillId="0" borderId="4" xfId="0" applyFont="1" applyBorder="1"/>
    <xf numFmtId="164" fontId="11" fillId="0" borderId="0" xfId="0" applyNumberFormat="1" applyFont="1" applyAlignment="1">
      <alignment horizontal="right"/>
    </xf>
    <xf numFmtId="0" fontId="11" fillId="0" borderId="0" xfId="0" applyFont="1"/>
    <xf numFmtId="0" fontId="13" fillId="0" borderId="0" xfId="0" applyFont="1" applyAlignment="1">
      <alignment horizontal="left"/>
    </xf>
    <xf numFmtId="0" fontId="13" fillId="0" borderId="0" xfId="0" applyFont="1" applyBorder="1"/>
    <xf numFmtId="0" fontId="13" fillId="0" borderId="5" xfId="0" applyFont="1" applyBorder="1"/>
    <xf numFmtId="0" fontId="13" fillId="0" borderId="0" xfId="0" applyFont="1" applyAlignment="1">
      <alignment horizontal="left" vertical="top" wrapText="1"/>
    </xf>
    <xf numFmtId="0" fontId="13" fillId="0" borderId="0" xfId="0" applyFont="1" applyFill="1" applyBorder="1"/>
    <xf numFmtId="0" fontId="11" fillId="0" borderId="0" xfId="0" applyFont="1" applyAlignment="1">
      <alignment horizontal="right" wrapText="1"/>
    </xf>
    <xf numFmtId="0" fontId="11" fillId="0" borderId="0" xfId="0" applyFont="1" applyAlignment="1">
      <alignment horizontal="left"/>
    </xf>
    <xf numFmtId="0" fontId="13" fillId="0" borderId="6" xfId="0" applyFont="1" applyBorder="1"/>
    <xf numFmtId="3" fontId="13" fillId="0" borderId="5" xfId="1" applyNumberFormat="1" applyFont="1" applyBorder="1"/>
    <xf numFmtId="0" fontId="11" fillId="0" borderId="0" xfId="0" applyFont="1" applyAlignment="1">
      <alignment horizontal="right"/>
    </xf>
    <xf numFmtId="3" fontId="13" fillId="0" borderId="0" xfId="1" applyNumberFormat="1" applyFont="1" applyBorder="1"/>
    <xf numFmtId="0" fontId="11" fillId="0" borderId="0" xfId="0" applyFont="1" applyBorder="1" applyAlignment="1">
      <alignment horizontal="right" wrapText="1"/>
    </xf>
    <xf numFmtId="3" fontId="13" fillId="2" borderId="0" xfId="1" applyNumberFormat="1" applyFont="1" applyFill="1" applyBorder="1"/>
    <xf numFmtId="0" fontId="13" fillId="0" borderId="0" xfId="0" applyFont="1" applyBorder="1" applyAlignment="1">
      <alignment horizontal="center"/>
    </xf>
    <xf numFmtId="3" fontId="13" fillId="2" borderId="0" xfId="1" applyNumberFormat="1" applyFont="1" applyFill="1" applyBorder="1" applyAlignment="1">
      <alignment horizontal="center"/>
    </xf>
    <xf numFmtId="3" fontId="13" fillId="2" borderId="5" xfId="1" applyNumberFormat="1" applyFont="1" applyFill="1" applyBorder="1"/>
    <xf numFmtId="3" fontId="13" fillId="2" borderId="3" xfId="1" applyNumberFormat="1" applyFont="1" applyFill="1" applyBorder="1"/>
    <xf numFmtId="3" fontId="13" fillId="2" borderId="3" xfId="1" applyNumberFormat="1" applyFont="1" applyFill="1" applyBorder="1" applyAlignment="1">
      <alignment horizontal="center"/>
    </xf>
    <xf numFmtId="3" fontId="13" fillId="2" borderId="7" xfId="1" applyNumberFormat="1" applyFont="1" applyFill="1" applyBorder="1"/>
    <xf numFmtId="3" fontId="13" fillId="0" borderId="0" xfId="1" applyNumberFormat="1" applyFont="1" applyFill="1" applyBorder="1"/>
    <xf numFmtId="164" fontId="11" fillId="0" borderId="0" xfId="0" applyNumberFormat="1" applyFont="1" applyAlignment="1">
      <alignment horizontal="left" wrapText="1"/>
    </xf>
    <xf numFmtId="3" fontId="11" fillId="0" borderId="3" xfId="1" applyNumberFormat="1" applyFont="1" applyBorder="1"/>
    <xf numFmtId="9" fontId="11" fillId="0" borderId="3" xfId="4" applyFont="1" applyBorder="1"/>
    <xf numFmtId="164" fontId="11" fillId="0" borderId="0" xfId="0" applyNumberFormat="1" applyFont="1" applyAlignment="1">
      <alignment horizontal="right" wrapText="1"/>
    </xf>
    <xf numFmtId="164" fontId="11" fillId="0" borderId="3" xfId="0" applyNumberFormat="1" applyFont="1" applyBorder="1" applyAlignment="1">
      <alignment horizontal="left" wrapText="1"/>
    </xf>
    <xf numFmtId="0" fontId="13" fillId="0" borderId="0" xfId="0" applyFont="1" applyAlignment="1">
      <alignment horizontal="right"/>
    </xf>
    <xf numFmtId="3" fontId="13" fillId="0" borderId="0" xfId="0" applyNumberFormat="1" applyFont="1"/>
    <xf numFmtId="165" fontId="13" fillId="0" borderId="0" xfId="4" applyNumberFormat="1" applyFont="1"/>
    <xf numFmtId="9" fontId="11" fillId="0" borderId="0" xfId="4" applyFont="1"/>
    <xf numFmtId="0" fontId="13" fillId="0" borderId="5" xfId="0" applyFont="1" applyBorder="1" applyAlignment="1">
      <alignment horizontal="center" wrapText="1"/>
    </xf>
    <xf numFmtId="0" fontId="13" fillId="0" borderId="8" xfId="0" applyFont="1" applyBorder="1" applyAlignment="1">
      <alignment horizontal="center"/>
    </xf>
    <xf numFmtId="0" fontId="13" fillId="0" borderId="7" xfId="0" applyFont="1" applyBorder="1" applyAlignment="1">
      <alignment horizontal="center" wrapText="1"/>
    </xf>
    <xf numFmtId="0" fontId="13" fillId="0" borderId="1" xfId="0" applyFont="1" applyBorder="1"/>
    <xf numFmtId="0" fontId="13" fillId="0" borderId="3" xfId="0" applyFont="1" applyBorder="1" applyAlignment="1">
      <alignment horizontal="left"/>
    </xf>
    <xf numFmtId="167" fontId="13" fillId="2" borderId="4" xfId="0" applyNumberFormat="1" applyFont="1" applyFill="1" applyBorder="1"/>
    <xf numFmtId="167" fontId="13" fillId="2" borderId="9" xfId="0" applyNumberFormat="1" applyFont="1" applyFill="1" applyBorder="1"/>
    <xf numFmtId="3" fontId="13" fillId="2" borderId="4" xfId="0" applyNumberFormat="1" applyFont="1" applyFill="1" applyBorder="1"/>
    <xf numFmtId="164" fontId="11" fillId="0" borderId="3" xfId="0" applyNumberFormat="1" applyFont="1" applyFill="1" applyBorder="1" applyAlignment="1">
      <alignment horizontal="left"/>
    </xf>
    <xf numFmtId="0" fontId="0" fillId="0" borderId="4" xfId="0" applyFill="1" applyBorder="1" applyAlignment="1"/>
    <xf numFmtId="0" fontId="11" fillId="0" borderId="0" xfId="0" applyFont="1" applyFill="1" applyBorder="1"/>
    <xf numFmtId="0" fontId="13" fillId="0" borderId="0" xfId="0" applyFont="1" applyFill="1" applyBorder="1" applyAlignment="1">
      <alignment horizontal="left" wrapText="1"/>
    </xf>
    <xf numFmtId="0" fontId="11" fillId="0" borderId="3" xfId="0" applyFont="1" applyBorder="1" applyAlignment="1">
      <alignment wrapText="1"/>
    </xf>
    <xf numFmtId="3" fontId="13" fillId="0" borderId="9" xfId="1" applyNumberFormat="1" applyFont="1" applyFill="1" applyBorder="1"/>
    <xf numFmtId="3" fontId="13" fillId="0" borderId="4" xfId="1" applyNumberFormat="1" applyFont="1" applyFill="1" applyBorder="1"/>
    <xf numFmtId="0" fontId="11" fillId="0" borderId="0" xfId="0" applyFont="1" applyFill="1"/>
    <xf numFmtId="3" fontId="13" fillId="0" borderId="0" xfId="1" applyNumberFormat="1" applyFont="1" applyFill="1"/>
    <xf numFmtId="3" fontId="13" fillId="3" borderId="4" xfId="1" applyNumberFormat="1" applyFont="1" applyFill="1" applyBorder="1"/>
    <xf numFmtId="3" fontId="13" fillId="3" borderId="4" xfId="0" applyNumberFormat="1" applyFont="1" applyFill="1" applyBorder="1"/>
    <xf numFmtId="167" fontId="13" fillId="3" borderId="10" xfId="0" applyNumberFormat="1" applyFont="1" applyFill="1" applyBorder="1"/>
    <xf numFmtId="167" fontId="13" fillId="3" borderId="9" xfId="0" applyNumberFormat="1" applyFont="1" applyFill="1" applyBorder="1"/>
    <xf numFmtId="2" fontId="13" fillId="3" borderId="10" xfId="1" applyNumberFormat="1" applyFont="1" applyFill="1" applyBorder="1"/>
    <xf numFmtId="2" fontId="13" fillId="3" borderId="4" xfId="1" applyNumberFormat="1" applyFont="1" applyFill="1" applyBorder="1"/>
    <xf numFmtId="167" fontId="13" fillId="3" borderId="4" xfId="1" applyNumberFormat="1" applyFont="1" applyFill="1" applyBorder="1"/>
    <xf numFmtId="0" fontId="13" fillId="3" borderId="4" xfId="0" applyFont="1" applyFill="1" applyBorder="1"/>
    <xf numFmtId="168" fontId="13" fillId="3" borderId="10" xfId="0" applyNumberFormat="1" applyFont="1" applyFill="1" applyBorder="1"/>
    <xf numFmtId="168" fontId="13" fillId="3" borderId="9" xfId="0" applyNumberFormat="1" applyFont="1" applyFill="1" applyBorder="1"/>
    <xf numFmtId="3" fontId="13" fillId="3" borderId="0" xfId="1" applyNumberFormat="1" applyFont="1" applyFill="1" applyBorder="1"/>
    <xf numFmtId="3" fontId="13" fillId="3" borderId="1" xfId="1" applyNumberFormat="1" applyFont="1" applyFill="1" applyBorder="1"/>
    <xf numFmtId="0" fontId="11" fillId="3" borderId="0" xfId="0" applyFont="1" applyFill="1" applyBorder="1"/>
    <xf numFmtId="3" fontId="13" fillId="3" borderId="9" xfId="0" applyNumberFormat="1" applyFont="1" applyFill="1" applyBorder="1"/>
    <xf numFmtId="3" fontId="13" fillId="3" borderId="10" xfId="0" applyNumberFormat="1" applyFont="1" applyFill="1" applyBorder="1"/>
    <xf numFmtId="3" fontId="11" fillId="0" borderId="3" xfId="0" applyNumberFormat="1" applyFont="1" applyBorder="1"/>
    <xf numFmtId="165" fontId="13" fillId="0" borderId="0" xfId="0" applyNumberFormat="1" applyFont="1"/>
    <xf numFmtId="3" fontId="13" fillId="3" borderId="9" xfId="1" applyNumberFormat="1" applyFont="1" applyFill="1" applyBorder="1"/>
    <xf numFmtId="3" fontId="13" fillId="0" borderId="7" xfId="1" applyNumberFormat="1" applyFont="1" applyFill="1" applyBorder="1"/>
    <xf numFmtId="3" fontId="13" fillId="0" borderId="11" xfId="1" applyNumberFormat="1" applyFont="1" applyFill="1" applyBorder="1"/>
    <xf numFmtId="3" fontId="13" fillId="0" borderId="12" xfId="1" applyNumberFormat="1" applyFont="1" applyFill="1" applyBorder="1"/>
    <xf numFmtId="3" fontId="13" fillId="0" borderId="3" xfId="1" applyNumberFormat="1" applyFont="1" applyFill="1" applyBorder="1"/>
    <xf numFmtId="0" fontId="11" fillId="0" borderId="4" xfId="0" applyFont="1" applyBorder="1"/>
    <xf numFmtId="0" fontId="11" fillId="0" borderId="12" xfId="0" applyFont="1" applyBorder="1"/>
    <xf numFmtId="3" fontId="13" fillId="0" borderId="4" xfId="0" applyNumberFormat="1" applyFont="1" applyFill="1" applyBorder="1"/>
    <xf numFmtId="3" fontId="13" fillId="0" borderId="3" xfId="1" applyNumberFormat="1" applyFont="1" applyBorder="1"/>
    <xf numFmtId="0" fontId="10" fillId="0" borderId="1" xfId="0" applyFont="1" applyBorder="1"/>
    <xf numFmtId="0" fontId="10" fillId="0" borderId="4" xfId="0" applyFont="1" applyFill="1" applyBorder="1" applyAlignment="1"/>
    <xf numFmtId="0" fontId="17" fillId="0" borderId="0" xfId="0" applyFont="1" applyBorder="1" applyAlignment="1">
      <alignment horizontal="left"/>
    </xf>
    <xf numFmtId="0" fontId="17" fillId="0" borderId="1" xfId="0" applyFont="1" applyBorder="1"/>
    <xf numFmtId="0" fontId="17" fillId="0" borderId="0" xfId="0" applyFont="1"/>
    <xf numFmtId="0" fontId="17" fillId="0" borderId="0" xfId="0" applyFont="1" applyBorder="1"/>
    <xf numFmtId="0" fontId="15" fillId="0" borderId="0" xfId="0" applyFont="1" applyBorder="1"/>
    <xf numFmtId="164" fontId="15" fillId="0" borderId="3" xfId="0" applyNumberFormat="1" applyFont="1" applyBorder="1"/>
    <xf numFmtId="0" fontId="15" fillId="0" borderId="3" xfId="0" applyFont="1" applyBorder="1"/>
    <xf numFmtId="0" fontId="17" fillId="0" borderId="3" xfId="0" applyFont="1" applyBorder="1"/>
    <xf numFmtId="0" fontId="15" fillId="0" borderId="0" xfId="0" applyFont="1" applyAlignment="1">
      <alignment horizontal="center"/>
    </xf>
    <xf numFmtId="0" fontId="17" fillId="0" borderId="4" xfId="0" applyFont="1" applyBorder="1"/>
    <xf numFmtId="0" fontId="17" fillId="0" borderId="10" xfId="0" applyFont="1" applyBorder="1" applyAlignment="1">
      <alignment horizontal="center"/>
    </xf>
    <xf numFmtId="0" fontId="17" fillId="0" borderId="9" xfId="0" applyFont="1" applyBorder="1" applyAlignment="1">
      <alignment horizontal="center" wrapText="1"/>
    </xf>
    <xf numFmtId="0" fontId="17" fillId="0" borderId="4" xfId="0" applyFont="1" applyFill="1" applyBorder="1"/>
    <xf numFmtId="164" fontId="15" fillId="0" borderId="0" xfId="0" applyNumberFormat="1" applyFont="1" applyAlignment="1">
      <alignment horizontal="right"/>
    </xf>
    <xf numFmtId="0" fontId="15" fillId="0" borderId="0" xfId="0" applyFont="1"/>
    <xf numFmtId="0" fontId="17" fillId="0" borderId="0" xfId="0" applyFont="1" applyAlignment="1">
      <alignment horizontal="left"/>
    </xf>
    <xf numFmtId="0" fontId="17" fillId="0" borderId="1" xfId="0" applyFont="1" applyBorder="1" applyAlignment="1">
      <alignment horizontal="center"/>
    </xf>
    <xf numFmtId="0" fontId="17" fillId="0" borderId="5" xfId="0" applyFont="1" applyBorder="1"/>
    <xf numFmtId="168" fontId="17" fillId="0" borderId="1" xfId="0" applyNumberFormat="1" applyFont="1" applyBorder="1"/>
    <xf numFmtId="168" fontId="17" fillId="0" borderId="5" xfId="0" applyNumberFormat="1" applyFont="1" applyBorder="1"/>
    <xf numFmtId="3" fontId="17" fillId="0" borderId="0" xfId="1" applyNumberFormat="1" applyFont="1"/>
    <xf numFmtId="3" fontId="17" fillId="3" borderId="4" xfId="0" applyNumberFormat="1" applyFont="1" applyFill="1" applyBorder="1"/>
    <xf numFmtId="167" fontId="17" fillId="3" borderId="10" xfId="0" applyNumberFormat="1" applyFont="1" applyFill="1" applyBorder="1"/>
    <xf numFmtId="167" fontId="17" fillId="3" borderId="9" xfId="0" applyNumberFormat="1" applyFont="1" applyFill="1" applyBorder="1"/>
    <xf numFmtId="3" fontId="17" fillId="3" borderId="4" xfId="1" applyNumberFormat="1" applyFont="1" applyFill="1" applyBorder="1"/>
    <xf numFmtId="0" fontId="17" fillId="0" borderId="0" xfId="0" applyFont="1" applyAlignment="1">
      <alignment horizontal="left" vertical="top" wrapText="1"/>
    </xf>
    <xf numFmtId="0" fontId="17" fillId="0" borderId="9" xfId="0" applyFont="1" applyBorder="1"/>
    <xf numFmtId="0" fontId="17" fillId="0" borderId="0" xfId="0" applyFont="1" applyFill="1" applyBorder="1"/>
    <xf numFmtId="0" fontId="15" fillId="0" borderId="0" xfId="0" applyFont="1" applyAlignment="1">
      <alignment horizontal="right" wrapText="1"/>
    </xf>
    <xf numFmtId="0" fontId="15" fillId="0" borderId="0" xfId="0" applyFont="1" applyAlignment="1">
      <alignment horizontal="left"/>
    </xf>
    <xf numFmtId="0" fontId="17" fillId="0" borderId="0" xfId="0" applyFont="1" applyAlignment="1">
      <alignment horizontal="left" wrapText="1"/>
    </xf>
    <xf numFmtId="0" fontId="17" fillId="0" borderId="6" xfId="0" applyFont="1" applyBorder="1"/>
    <xf numFmtId="167" fontId="17" fillId="0" borderId="1" xfId="1" applyNumberFormat="1" applyFont="1" applyBorder="1" applyAlignment="1">
      <alignment horizontal="right"/>
    </xf>
    <xf numFmtId="167" fontId="17" fillId="0" borderId="5" xfId="1" applyNumberFormat="1" applyFont="1" applyBorder="1"/>
    <xf numFmtId="3" fontId="17" fillId="0" borderId="5" xfId="1" applyNumberFormat="1" applyFont="1" applyBorder="1"/>
    <xf numFmtId="167" fontId="17" fillId="0" borderId="0" xfId="1" applyNumberFormat="1" applyFont="1"/>
    <xf numFmtId="3" fontId="17" fillId="4" borderId="4" xfId="0" applyNumberFormat="1" applyFont="1" applyFill="1" applyBorder="1"/>
    <xf numFmtId="167" fontId="17" fillId="4" borderId="10" xfId="0" applyNumberFormat="1" applyFont="1" applyFill="1" applyBorder="1"/>
    <xf numFmtId="167" fontId="17" fillId="4" borderId="9" xfId="0" applyNumberFormat="1" applyFont="1" applyFill="1" applyBorder="1"/>
    <xf numFmtId="3" fontId="17" fillId="4" borderId="4" xfId="1" applyNumberFormat="1" applyFont="1" applyFill="1" applyBorder="1"/>
    <xf numFmtId="164" fontId="15" fillId="4" borderId="3" xfId="0" applyNumberFormat="1" applyFont="1" applyFill="1" applyBorder="1" applyAlignment="1">
      <alignment horizontal="left"/>
    </xf>
    <xf numFmtId="0" fontId="15" fillId="4" borderId="3" xfId="0" applyFont="1" applyFill="1" applyBorder="1"/>
    <xf numFmtId="0" fontId="17" fillId="4" borderId="3" xfId="0" applyFont="1" applyFill="1" applyBorder="1" applyAlignment="1">
      <alignment horizontal="left" wrapText="1"/>
    </xf>
    <xf numFmtId="0" fontId="15" fillId="0" borderId="0" xfId="0" applyFont="1" applyAlignment="1">
      <alignment horizontal="right"/>
    </xf>
    <xf numFmtId="2" fontId="17" fillId="0" borderId="1" xfId="0" applyNumberFormat="1" applyFont="1" applyBorder="1" applyAlignment="1">
      <alignment horizontal="right"/>
    </xf>
    <xf numFmtId="2" fontId="17" fillId="0" borderId="5" xfId="1" applyNumberFormat="1" applyFont="1" applyBorder="1"/>
    <xf numFmtId="3" fontId="17" fillId="0" borderId="0" xfId="1" applyNumberFormat="1" applyFont="1" applyBorder="1"/>
    <xf numFmtId="2" fontId="17" fillId="0" borderId="1" xfId="1" applyNumberFormat="1" applyFont="1" applyBorder="1" applyAlignment="1">
      <alignment horizontal="right"/>
    </xf>
    <xf numFmtId="0" fontId="15" fillId="0" borderId="0" xfId="0" applyFont="1" applyBorder="1" applyAlignment="1">
      <alignment horizontal="right" wrapText="1"/>
    </xf>
    <xf numFmtId="0" fontId="17" fillId="0" borderId="1" xfId="0" applyFont="1" applyBorder="1" applyAlignment="1">
      <alignment horizontal="right"/>
    </xf>
    <xf numFmtId="0" fontId="17" fillId="0" borderId="0" xfId="0" applyFont="1" applyBorder="1" applyAlignment="1">
      <alignment horizontal="left" vertical="top" wrapText="1"/>
    </xf>
    <xf numFmtId="0" fontId="17" fillId="0" borderId="0" xfId="0" applyFont="1" applyAlignment="1">
      <alignment horizontal="right" wrapText="1"/>
    </xf>
    <xf numFmtId="3" fontId="17" fillId="3" borderId="10" xfId="0" applyNumberFormat="1" applyFont="1" applyFill="1" applyBorder="1"/>
    <xf numFmtId="3" fontId="17" fillId="3" borderId="9" xfId="0" applyNumberFormat="1" applyFont="1" applyFill="1" applyBorder="1"/>
    <xf numFmtId="167" fontId="17" fillId="0" borderId="1" xfId="1" applyNumberFormat="1" applyFont="1" applyBorder="1" applyAlignment="1">
      <alignment horizontal="center"/>
    </xf>
    <xf numFmtId="0" fontId="17" fillId="3" borderId="4" xfId="0" applyFont="1" applyFill="1" applyBorder="1"/>
    <xf numFmtId="167" fontId="17" fillId="3" borderId="4" xfId="0" applyNumberFormat="1" applyFont="1" applyFill="1" applyBorder="1"/>
    <xf numFmtId="0" fontId="15" fillId="0" borderId="0" xfId="0" applyFont="1" applyBorder="1" applyAlignment="1">
      <alignment wrapText="1"/>
    </xf>
    <xf numFmtId="0" fontId="17" fillId="0" borderId="0" xfId="0" applyFont="1" applyBorder="1" applyAlignment="1">
      <alignment horizontal="center"/>
    </xf>
    <xf numFmtId="3" fontId="17" fillId="2" borderId="0" xfId="1" applyNumberFormat="1" applyFont="1" applyFill="1" applyBorder="1"/>
    <xf numFmtId="3" fontId="15" fillId="0" borderId="0" xfId="1" applyNumberFormat="1" applyFont="1"/>
    <xf numFmtId="3" fontId="17" fillId="2" borderId="0" xfId="1" applyNumberFormat="1" applyFont="1" applyFill="1" applyBorder="1" applyAlignment="1">
      <alignment horizontal="center"/>
    </xf>
    <xf numFmtId="3" fontId="17" fillId="2" borderId="5" xfId="1" applyNumberFormat="1" applyFont="1" applyFill="1" applyBorder="1"/>
    <xf numFmtId="3" fontId="17" fillId="2" borderId="3" xfId="1" applyNumberFormat="1" applyFont="1" applyFill="1" applyBorder="1"/>
    <xf numFmtId="3" fontId="17" fillId="2" borderId="3" xfId="1" applyNumberFormat="1" applyFont="1" applyFill="1" applyBorder="1" applyAlignment="1">
      <alignment horizontal="center"/>
    </xf>
    <xf numFmtId="3" fontId="17" fillId="2" borderId="7" xfId="1" applyNumberFormat="1" applyFont="1" applyFill="1" applyBorder="1"/>
    <xf numFmtId="0" fontId="15" fillId="0" borderId="4" xfId="0" applyFont="1" applyBorder="1"/>
    <xf numFmtId="3" fontId="17" fillId="0" borderId="4" xfId="1" applyNumberFormat="1" applyFont="1" applyFill="1" applyBorder="1"/>
    <xf numFmtId="164" fontId="15" fillId="0" borderId="0" xfId="0" applyNumberFormat="1" applyFont="1" applyAlignment="1">
      <alignment horizontal="left" wrapText="1"/>
    </xf>
    <xf numFmtId="3" fontId="15" fillId="0" borderId="3" xfId="1" applyNumberFormat="1" applyFont="1" applyBorder="1"/>
    <xf numFmtId="3" fontId="15" fillId="0" borderId="0" xfId="0" applyNumberFormat="1" applyFont="1"/>
    <xf numFmtId="9" fontId="15" fillId="0" borderId="3" xfId="4" applyFont="1" applyBorder="1"/>
    <xf numFmtId="9" fontId="15" fillId="0" borderId="0" xfId="4" applyFont="1"/>
    <xf numFmtId="164" fontId="15" fillId="0" borderId="0" xfId="0" applyNumberFormat="1" applyFont="1" applyAlignment="1">
      <alignment horizontal="right" wrapText="1"/>
    </xf>
    <xf numFmtId="164" fontId="15" fillId="0" borderId="3" xfId="0" applyNumberFormat="1" applyFont="1" applyBorder="1" applyAlignment="1">
      <alignment horizontal="left" wrapText="1"/>
    </xf>
    <xf numFmtId="0" fontId="15" fillId="0" borderId="4" xfId="0" applyFont="1" applyFill="1" applyBorder="1"/>
    <xf numFmtId="3" fontId="17" fillId="0" borderId="0" xfId="0" applyNumberFormat="1" applyFont="1"/>
    <xf numFmtId="165" fontId="17" fillId="0" borderId="0" xfId="4" applyNumberFormat="1" applyFont="1"/>
    <xf numFmtId="164" fontId="15" fillId="0" borderId="0" xfId="0" applyNumberFormat="1" applyFont="1" applyBorder="1" applyAlignment="1">
      <alignment wrapText="1"/>
    </xf>
    <xf numFmtId="0" fontId="0" fillId="0" borderId="0" xfId="0" applyFill="1"/>
    <xf numFmtId="167" fontId="13" fillId="0" borderId="6" xfId="0" applyNumberFormat="1" applyFont="1" applyFill="1" applyBorder="1"/>
    <xf numFmtId="3" fontId="13" fillId="0" borderId="6" xfId="1" applyNumberFormat="1" applyFont="1" applyFill="1" applyBorder="1"/>
    <xf numFmtId="0" fontId="17" fillId="0" borderId="0" xfId="0" applyFont="1" applyBorder="1" applyAlignment="1">
      <alignment wrapText="1"/>
    </xf>
    <xf numFmtId="3" fontId="13" fillId="0" borderId="10" xfId="0" applyNumberFormat="1" applyFont="1" applyFill="1" applyBorder="1"/>
    <xf numFmtId="167" fontId="13" fillId="0" borderId="10" xfId="0" applyNumberFormat="1" applyFont="1" applyFill="1" applyBorder="1"/>
    <xf numFmtId="167" fontId="13" fillId="0" borderId="9" xfId="0" applyNumberFormat="1" applyFont="1" applyFill="1" applyBorder="1"/>
    <xf numFmtId="0" fontId="13" fillId="0" borderId="8" xfId="0" applyFont="1" applyBorder="1" applyAlignment="1">
      <alignment horizontal="right"/>
    </xf>
    <xf numFmtId="3" fontId="13" fillId="0" borderId="7" xfId="1" applyNumberFormat="1" applyFont="1" applyBorder="1"/>
    <xf numFmtId="167" fontId="13" fillId="0" borderId="8" xfId="1" applyNumberFormat="1" applyFont="1" applyBorder="1" applyAlignment="1">
      <alignment horizontal="right"/>
    </xf>
    <xf numFmtId="167" fontId="13" fillId="0" borderId="7" xfId="1" applyNumberFormat="1" applyFont="1" applyBorder="1"/>
    <xf numFmtId="2" fontId="13" fillId="0" borderId="8" xfId="0" applyNumberFormat="1" applyFont="1" applyBorder="1" applyAlignment="1">
      <alignment horizontal="right"/>
    </xf>
    <xf numFmtId="2" fontId="13" fillId="0" borderId="7" xfId="1" applyNumberFormat="1" applyFont="1" applyBorder="1"/>
    <xf numFmtId="2" fontId="13" fillId="0" borderId="8" xfId="1" applyNumberFormat="1" applyFont="1" applyBorder="1" applyAlignment="1">
      <alignment horizontal="right"/>
    </xf>
    <xf numFmtId="167" fontId="13" fillId="0" borderId="3" xfId="1" applyNumberFormat="1" applyFont="1" applyBorder="1"/>
    <xf numFmtId="168" fontId="13" fillId="0" borderId="8" xfId="0" applyNumberFormat="1" applyFont="1" applyBorder="1"/>
    <xf numFmtId="168" fontId="13" fillId="0" borderId="7" xfId="0" applyNumberFormat="1" applyFont="1" applyBorder="1"/>
    <xf numFmtId="3" fontId="13" fillId="0" borderId="0" xfId="0" applyNumberFormat="1" applyFont="1" applyBorder="1"/>
    <xf numFmtId="167" fontId="13" fillId="0" borderId="12" xfId="0" applyNumberFormat="1" applyFont="1" applyFill="1" applyBorder="1"/>
    <xf numFmtId="3" fontId="13" fillId="3" borderId="13" xfId="1" applyNumberFormat="1" applyFont="1" applyFill="1" applyBorder="1"/>
    <xf numFmtId="0" fontId="0" fillId="5" borderId="0" xfId="0" applyFill="1"/>
    <xf numFmtId="0" fontId="13" fillId="0" borderId="3" xfId="0" applyFont="1" applyBorder="1" applyAlignment="1">
      <alignment horizontal="center"/>
    </xf>
    <xf numFmtId="0" fontId="11" fillId="0" borderId="0" xfId="0" applyFont="1" applyAlignment="1">
      <alignment horizontal="center"/>
    </xf>
    <xf numFmtId="0" fontId="1" fillId="0" borderId="0" xfId="0" applyFont="1" applyAlignment="1">
      <alignment horizontal="center"/>
    </xf>
    <xf numFmtId="0" fontId="10" fillId="0" borderId="0" xfId="0" applyFont="1" applyBorder="1" applyAlignment="1">
      <alignment horizontal="center"/>
    </xf>
    <xf numFmtId="0" fontId="13" fillId="0" borderId="3" xfId="0" applyFont="1" applyBorder="1" applyAlignment="1">
      <alignment wrapText="1"/>
    </xf>
    <xf numFmtId="164" fontId="13" fillId="0" borderId="0" xfId="0" applyNumberFormat="1" applyFont="1" applyAlignment="1">
      <alignment horizontal="left" wrapText="1"/>
    </xf>
    <xf numFmtId="3" fontId="13" fillId="0" borderId="0" xfId="0" applyNumberFormat="1" applyFont="1" applyBorder="1" applyAlignment="1">
      <alignment horizontal="left"/>
    </xf>
    <xf numFmtId="0" fontId="13" fillId="0" borderId="0" xfId="0" applyFont="1" applyBorder="1" applyAlignment="1"/>
    <xf numFmtId="0" fontId="13" fillId="0" borderId="0" xfId="0" applyFont="1" applyAlignment="1">
      <alignment vertical="top"/>
    </xf>
    <xf numFmtId="0" fontId="13" fillId="0" borderId="7" xfId="0" applyFont="1" applyFill="1" applyBorder="1" applyAlignment="1">
      <alignment horizontal="center"/>
    </xf>
    <xf numFmtId="0" fontId="0" fillId="0" borderId="9" xfId="0" applyFill="1" applyBorder="1" applyAlignment="1"/>
    <xf numFmtId="0" fontId="13" fillId="0" borderId="7" xfId="0" applyFont="1" applyBorder="1" applyAlignment="1">
      <alignment horizontal="left"/>
    </xf>
    <xf numFmtId="3" fontId="13" fillId="0" borderId="14" xfId="1" applyNumberFormat="1" applyFont="1" applyFill="1" applyBorder="1"/>
    <xf numFmtId="3" fontId="13" fillId="3" borderId="12" xfId="0" applyNumberFormat="1" applyFont="1" applyFill="1" applyBorder="1"/>
    <xf numFmtId="3" fontId="11" fillId="0" borderId="7" xfId="1" applyNumberFormat="1" applyFont="1" applyBorder="1"/>
    <xf numFmtId="0" fontId="11" fillId="0" borderId="5" xfId="0" applyFont="1" applyBorder="1"/>
    <xf numFmtId="0" fontId="11" fillId="0" borderId="5" xfId="0" applyFont="1" applyFill="1" applyBorder="1"/>
    <xf numFmtId="3" fontId="13" fillId="0" borderId="5" xfId="1" applyNumberFormat="1" applyFont="1" applyFill="1" applyBorder="1"/>
    <xf numFmtId="0" fontId="13" fillId="0" borderId="14" xfId="0" applyFont="1" applyBorder="1"/>
    <xf numFmtId="3" fontId="13" fillId="3" borderId="5" xfId="1" applyNumberFormat="1" applyFont="1" applyFill="1" applyBorder="1"/>
    <xf numFmtId="0" fontId="10" fillId="0" borderId="0" xfId="0" applyFont="1" applyBorder="1" applyAlignment="1"/>
    <xf numFmtId="0" fontId="10" fillId="0" borderId="0" xfId="0" applyFont="1" applyAlignment="1">
      <alignment horizontal="right"/>
    </xf>
    <xf numFmtId="0" fontId="20" fillId="0" borderId="0" xfId="0" applyFont="1"/>
    <xf numFmtId="0" fontId="11" fillId="0" borderId="0" xfId="0" applyFont="1" applyAlignment="1"/>
    <xf numFmtId="3" fontId="0" fillId="0" borderId="5" xfId="0" applyNumberFormat="1" applyBorder="1"/>
    <xf numFmtId="0" fontId="0" fillId="0" borderId="8" xfId="0" applyBorder="1"/>
    <xf numFmtId="2" fontId="0" fillId="0" borderId="3" xfId="0" applyNumberFormat="1" applyBorder="1"/>
    <xf numFmtId="3" fontId="0" fillId="0" borderId="7" xfId="0" applyNumberFormat="1" applyBorder="1"/>
    <xf numFmtId="3" fontId="0" fillId="0" borderId="0" xfId="0" applyNumberFormat="1" applyBorder="1" applyAlignment="1">
      <alignment horizontal="right"/>
    </xf>
    <xf numFmtId="2" fontId="0" fillId="0" borderId="0" xfId="0" applyNumberFormat="1" applyBorder="1"/>
    <xf numFmtId="3" fontId="0" fillId="0" borderId="13" xfId="0" applyNumberFormat="1" applyBorder="1"/>
    <xf numFmtId="3" fontId="0" fillId="0" borderId="11" xfId="0" applyNumberFormat="1" applyBorder="1"/>
    <xf numFmtId="3" fontId="2" fillId="0" borderId="0" xfId="0" applyNumberFormat="1" applyFont="1" applyBorder="1" applyAlignment="1">
      <alignment horizontal="right"/>
    </xf>
    <xf numFmtId="3" fontId="2" fillId="0" borderId="0" xfId="0" applyNumberFormat="1" applyFont="1" applyBorder="1"/>
    <xf numFmtId="3" fontId="0" fillId="0" borderId="15" xfId="0" applyNumberFormat="1" applyBorder="1"/>
    <xf numFmtId="0" fontId="20" fillId="0" borderId="0" xfId="0" applyFont="1" applyAlignment="1">
      <alignment vertical="top"/>
    </xf>
    <xf numFmtId="0" fontId="21" fillId="0" borderId="0" xfId="0" applyFont="1" applyAlignment="1"/>
    <xf numFmtId="4" fontId="0" fillId="0" borderId="0" xfId="0" applyNumberFormat="1"/>
    <xf numFmtId="0" fontId="13" fillId="0" borderId="3" xfId="0" applyFont="1" applyBorder="1" applyAlignment="1"/>
    <xf numFmtId="0" fontId="13" fillId="0" borderId="0" xfId="0" applyFont="1" applyAlignment="1">
      <alignment horizontal="center"/>
    </xf>
    <xf numFmtId="3" fontId="13" fillId="0" borderId="0" xfId="0" applyNumberFormat="1" applyFont="1" applyBorder="1" applyAlignment="1">
      <alignment horizontal="center"/>
    </xf>
    <xf numFmtId="3" fontId="0" fillId="0" borderId="12" xfId="0" applyNumberFormat="1" applyBorder="1" applyAlignment="1">
      <alignment horizontal="center" vertical="center"/>
    </xf>
    <xf numFmtId="0" fontId="22" fillId="0" borderId="12" xfId="0" applyFont="1" applyBorder="1" applyAlignment="1">
      <alignment vertical="center"/>
    </xf>
    <xf numFmtId="0" fontId="23" fillId="0" borderId="0" xfId="0" applyFont="1"/>
    <xf numFmtId="0" fontId="20" fillId="0" borderId="3" xfId="0" applyFont="1" applyBorder="1"/>
    <xf numFmtId="0" fontId="20" fillId="0" borderId="12" xfId="0" applyFont="1" applyBorder="1" applyAlignment="1">
      <alignment wrapText="1"/>
    </xf>
    <xf numFmtId="0" fontId="20" fillId="0" borderId="16" xfId="0" applyFont="1" applyBorder="1"/>
    <xf numFmtId="0" fontId="20" fillId="0" borderId="11" xfId="0" applyFont="1" applyBorder="1"/>
    <xf numFmtId="0" fontId="20" fillId="0" borderId="0" xfId="0" applyFont="1" applyBorder="1" applyAlignment="1">
      <alignment vertical="top"/>
    </xf>
    <xf numFmtId="3" fontId="20" fillId="0" borderId="16" xfId="1" applyNumberFormat="1" applyFont="1" applyBorder="1"/>
    <xf numFmtId="3" fontId="20" fillId="0" borderId="11" xfId="1" applyNumberFormat="1" applyFont="1" applyBorder="1"/>
    <xf numFmtId="0" fontId="20" fillId="0" borderId="12" xfId="0" applyFont="1" applyBorder="1" applyAlignment="1">
      <alignment horizontal="center" wrapText="1"/>
    </xf>
    <xf numFmtId="0" fontId="20" fillId="0" borderId="16" xfId="0" applyFont="1" applyBorder="1" applyAlignment="1">
      <alignment horizontal="left" wrapText="1"/>
    </xf>
    <xf numFmtId="0" fontId="20" fillId="0" borderId="11" xfId="0" applyFont="1" applyBorder="1" applyAlignment="1">
      <alignment horizontal="left" wrapText="1"/>
    </xf>
    <xf numFmtId="0" fontId="13" fillId="0" borderId="11" xfId="0" applyFont="1" applyBorder="1" applyAlignment="1">
      <alignment horizontal="center"/>
    </xf>
    <xf numFmtId="168" fontId="13" fillId="0" borderId="11" xfId="0" applyNumberFormat="1" applyFont="1" applyBorder="1"/>
    <xf numFmtId="168" fontId="13" fillId="3" borderId="12" xfId="0" applyNumberFormat="1" applyFont="1" applyFill="1" applyBorder="1"/>
    <xf numFmtId="0" fontId="13" fillId="0" borderId="7" xfId="0" applyFont="1" applyBorder="1" applyAlignment="1">
      <alignment horizontal="center"/>
    </xf>
    <xf numFmtId="2" fontId="13" fillId="0" borderId="11" xfId="0" applyNumberFormat="1" applyFont="1" applyBorder="1" applyAlignment="1">
      <alignment horizontal="right"/>
    </xf>
    <xf numFmtId="2" fontId="13" fillId="0" borderId="11" xfId="1" applyNumberFormat="1" applyFont="1" applyBorder="1" applyAlignment="1">
      <alignment horizontal="right"/>
    </xf>
    <xf numFmtId="2" fontId="13" fillId="3" borderId="12" xfId="1" applyNumberFormat="1" applyFont="1" applyFill="1" applyBorder="1"/>
    <xf numFmtId="0" fontId="13" fillId="0" borderId="11" xfId="0" applyFont="1" applyBorder="1" applyAlignment="1">
      <alignment horizontal="right"/>
    </xf>
    <xf numFmtId="167" fontId="13" fillId="0" borderId="11" xfId="1" applyNumberFormat="1" applyFont="1" applyBorder="1" applyAlignment="1">
      <alignment horizontal="right"/>
    </xf>
    <xf numFmtId="167" fontId="13" fillId="3" borderId="9" xfId="1" applyNumberFormat="1" applyFont="1" applyFill="1" applyBorder="1"/>
    <xf numFmtId="0" fontId="13" fillId="0" borderId="4" xfId="0" applyFont="1" applyBorder="1" applyAlignment="1">
      <alignment wrapText="1"/>
    </xf>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left" vertical="center" indent="1"/>
    </xf>
    <xf numFmtId="0" fontId="5" fillId="0" borderId="7" xfId="0" applyFont="1" applyBorder="1" applyAlignment="1">
      <alignment horizontal="center"/>
    </xf>
    <xf numFmtId="0" fontId="5" fillId="0" borderId="5" xfId="0" applyFont="1" applyBorder="1" applyAlignment="1">
      <alignment horizontal="center"/>
    </xf>
    <xf numFmtId="9" fontId="11" fillId="0" borderId="7" xfId="4" applyFont="1" applyBorder="1"/>
    <xf numFmtId="0" fontId="11" fillId="0" borderId="0" xfId="0" applyFont="1" applyBorder="1" applyAlignment="1">
      <alignment horizontal="center"/>
    </xf>
    <xf numFmtId="3" fontId="10" fillId="0" borderId="0" xfId="0" applyNumberFormat="1" applyFont="1" applyBorder="1"/>
    <xf numFmtId="0" fontId="10" fillId="0" borderId="0" xfId="0" applyFont="1" applyAlignment="1">
      <alignment horizontal="centerContinuous"/>
    </xf>
    <xf numFmtId="0" fontId="10" fillId="0" borderId="0" xfId="0" applyFont="1" applyBorder="1" applyAlignment="1">
      <alignment horizontal="centerContinuous"/>
    </xf>
    <xf numFmtId="0" fontId="10" fillId="0" borderId="2" xfId="0" applyFont="1" applyBorder="1" applyAlignment="1">
      <alignment horizontal="centerContinuous"/>
    </xf>
    <xf numFmtId="0" fontId="12" fillId="0" borderId="17" xfId="0" applyFont="1" applyBorder="1"/>
    <xf numFmtId="0" fontId="29" fillId="0" borderId="17" xfId="0" applyFont="1" applyBorder="1"/>
    <xf numFmtId="0" fontId="29" fillId="0" borderId="0" xfId="0" applyFont="1" applyBorder="1"/>
    <xf numFmtId="0" fontId="30" fillId="0" borderId="0" xfId="0" applyFont="1" applyBorder="1" applyAlignment="1">
      <alignment horizontal="center"/>
    </xf>
    <xf numFmtId="0" fontId="30" fillId="0" borderId="17" xfId="0" applyFont="1" applyBorder="1" applyAlignment="1"/>
    <xf numFmtId="0" fontId="27" fillId="0" borderId="0" xfId="0" applyFont="1"/>
    <xf numFmtId="0" fontId="30" fillId="0" borderId="0" xfId="0" applyFont="1"/>
    <xf numFmtId="164" fontId="10" fillId="0" borderId="0" xfId="0" applyNumberFormat="1" applyFont="1"/>
    <xf numFmtId="0" fontId="30" fillId="0" borderId="0" xfId="0" applyFont="1" applyBorder="1"/>
    <xf numFmtId="3" fontId="30" fillId="0" borderId="0" xfId="0" applyNumberFormat="1" applyFont="1" applyBorder="1" applyAlignment="1">
      <alignment horizontal="center"/>
    </xf>
    <xf numFmtId="3" fontId="30" fillId="0" borderId="0" xfId="0" applyNumberFormat="1" applyFont="1" applyAlignment="1">
      <alignment horizontal="center"/>
    </xf>
    <xf numFmtId="2" fontId="30" fillId="0" borderId="0" xfId="0" applyNumberFormat="1" applyFont="1" applyBorder="1"/>
    <xf numFmtId="3" fontId="10" fillId="0" borderId="12" xfId="0" applyNumberFormat="1" applyFont="1" applyBorder="1" applyAlignment="1">
      <alignment horizontal="right"/>
    </xf>
    <xf numFmtId="3" fontId="30" fillId="0" borderId="0" xfId="0" applyNumberFormat="1" applyFont="1" applyBorder="1" applyAlignment="1">
      <alignment horizontal="right"/>
    </xf>
    <xf numFmtId="3" fontId="10" fillId="0" borderId="0" xfId="0" applyNumberFormat="1" applyFont="1" applyBorder="1" applyAlignment="1">
      <alignment horizontal="right"/>
    </xf>
    <xf numFmtId="4" fontId="30" fillId="0" borderId="0" xfId="0" applyNumberFormat="1" applyFont="1" applyBorder="1" applyAlignment="1">
      <alignment horizontal="right"/>
    </xf>
    <xf numFmtId="2" fontId="27" fillId="0" borderId="0" xfId="0" applyNumberFormat="1" applyFont="1" applyBorder="1"/>
    <xf numFmtId="0" fontId="27" fillId="0" borderId="0" xfId="0" applyFont="1" applyBorder="1"/>
    <xf numFmtId="3" fontId="27" fillId="0" borderId="0" xfId="0" applyNumberFormat="1" applyFont="1" applyBorder="1" applyAlignment="1">
      <alignment horizontal="right"/>
    </xf>
    <xf numFmtId="1" fontId="27" fillId="0" borderId="0" xfId="0" applyNumberFormat="1" applyFont="1"/>
    <xf numFmtId="2" fontId="27" fillId="0" borderId="0" xfId="0" applyNumberFormat="1" applyFont="1"/>
    <xf numFmtId="166" fontId="27" fillId="0" borderId="0" xfId="0" applyNumberFormat="1" applyFont="1" applyBorder="1" applyAlignment="1">
      <alignment horizontal="right"/>
    </xf>
    <xf numFmtId="0" fontId="27" fillId="0" borderId="0" xfId="0" applyFont="1" applyAlignment="1">
      <alignment horizontal="right"/>
    </xf>
    <xf numFmtId="0" fontId="12" fillId="0" borderId="0" xfId="0" applyFont="1"/>
    <xf numFmtId="0" fontId="30" fillId="0" borderId="0" xfId="0" applyFont="1" applyAlignment="1">
      <alignment horizontal="center"/>
    </xf>
    <xf numFmtId="0" fontId="29" fillId="0" borderId="0" xfId="0" applyFont="1"/>
    <xf numFmtId="2" fontId="30" fillId="0" borderId="0" xfId="0" applyNumberFormat="1" applyFont="1"/>
    <xf numFmtId="164" fontId="12" fillId="0" borderId="0" xfId="0" applyNumberFormat="1" applyFont="1"/>
    <xf numFmtId="166" fontId="27" fillId="0" borderId="0" xfId="0" applyNumberFormat="1" applyFont="1" applyBorder="1"/>
    <xf numFmtId="164" fontId="27" fillId="0" borderId="0" xfId="0" applyNumberFormat="1" applyFont="1"/>
    <xf numFmtId="0" fontId="10" fillId="0" borderId="0" xfId="0" applyFont="1" applyAlignment="1"/>
    <xf numFmtId="166" fontId="27" fillId="0" borderId="0" xfId="0" applyNumberFormat="1" applyFont="1"/>
    <xf numFmtId="166" fontId="27" fillId="0" borderId="0" xfId="0" applyNumberFormat="1" applyFont="1" applyBorder="1" applyAlignment="1"/>
    <xf numFmtId="3" fontId="10" fillId="0" borderId="4" xfId="0" applyNumberFormat="1" applyFont="1" applyBorder="1" applyAlignment="1">
      <alignment horizontal="right"/>
    </xf>
    <xf numFmtId="0" fontId="27" fillId="0" borderId="0" xfId="0" applyFont="1" applyBorder="1" applyAlignment="1">
      <alignment horizontal="right"/>
    </xf>
    <xf numFmtId="3" fontId="10" fillId="0" borderId="18" xfId="0" applyNumberFormat="1" applyFont="1" applyBorder="1"/>
    <xf numFmtId="3" fontId="10" fillId="0" borderId="19" xfId="0" applyNumberFormat="1" applyFont="1" applyBorder="1"/>
    <xf numFmtId="3" fontId="10" fillId="0" borderId="20" xfId="0" applyNumberFormat="1" applyFont="1" applyBorder="1"/>
    <xf numFmtId="168" fontId="27" fillId="0" borderId="12" xfId="0" applyNumberFormat="1" applyFont="1" applyBorder="1"/>
    <xf numFmtId="2" fontId="10" fillId="0" borderId="0" xfId="0" applyNumberFormat="1" applyFont="1"/>
    <xf numFmtId="165" fontId="10" fillId="0" borderId="0" xfId="0" applyNumberFormat="1" applyFont="1" applyBorder="1"/>
    <xf numFmtId="165" fontId="10" fillId="0" borderId="0" xfId="0" applyNumberFormat="1" applyFont="1"/>
    <xf numFmtId="49" fontId="10" fillId="0" borderId="0" xfId="0" applyNumberFormat="1" applyFont="1" applyBorder="1" applyAlignment="1"/>
    <xf numFmtId="0" fontId="28" fillId="0" borderId="0" xfId="0" applyFont="1" applyAlignment="1">
      <alignment horizontal="center"/>
    </xf>
    <xf numFmtId="0" fontId="10" fillId="0" borderId="0" xfId="0" applyFont="1" applyBorder="1" applyAlignment="1">
      <alignment horizontal="right"/>
    </xf>
    <xf numFmtId="3" fontId="10" fillId="0" borderId="4" xfId="0" applyNumberFormat="1" applyFont="1" applyBorder="1" applyAlignment="1"/>
    <xf numFmtId="0" fontId="11" fillId="0" borderId="17" xfId="0" applyFont="1" applyBorder="1"/>
    <xf numFmtId="164" fontId="13" fillId="0" borderId="0" xfId="0" applyNumberFormat="1" applyFont="1"/>
    <xf numFmtId="3" fontId="13" fillId="0" borderId="21" xfId="0" applyNumberFormat="1" applyFont="1" applyBorder="1" applyAlignment="1">
      <alignment horizontal="center"/>
    </xf>
    <xf numFmtId="3" fontId="13" fillId="0" borderId="0" xfId="0" applyNumberFormat="1" applyFont="1" applyAlignment="1">
      <alignment horizontal="center"/>
    </xf>
    <xf numFmtId="2" fontId="13" fillId="0" borderId="0" xfId="0" applyNumberFormat="1" applyFont="1" applyBorder="1"/>
    <xf numFmtId="3" fontId="13" fillId="0" borderId="12" xfId="0" applyNumberFormat="1" applyFont="1" applyBorder="1" applyAlignment="1">
      <alignment horizontal="right"/>
    </xf>
    <xf numFmtId="3" fontId="13" fillId="0" borderId="22" xfId="0" applyNumberFormat="1" applyFont="1" applyBorder="1" applyAlignment="1">
      <alignment horizontal="right"/>
    </xf>
    <xf numFmtId="3" fontId="13" fillId="0" borderId="9" xfId="0" applyNumberFormat="1" applyFont="1" applyBorder="1" applyAlignment="1">
      <alignment horizontal="right"/>
    </xf>
    <xf numFmtId="3" fontId="13" fillId="0" borderId="0" xfId="0" applyNumberFormat="1" applyFont="1" applyBorder="1" applyAlignment="1">
      <alignment horizontal="right"/>
    </xf>
    <xf numFmtId="2" fontId="13" fillId="0" borderId="0" xfId="0" applyNumberFormat="1" applyFont="1" applyBorder="1" applyAlignment="1">
      <alignment horizontal="right"/>
    </xf>
    <xf numFmtId="3" fontId="13" fillId="0" borderId="21" xfId="0" applyNumberFormat="1" applyFont="1" applyBorder="1" applyAlignment="1">
      <alignment horizontal="right"/>
    </xf>
    <xf numFmtId="0" fontId="13" fillId="0" borderId="23" xfId="0" applyFont="1" applyBorder="1"/>
    <xf numFmtId="2" fontId="13" fillId="0" borderId="23" xfId="0" applyNumberFormat="1" applyFont="1" applyBorder="1"/>
    <xf numFmtId="3" fontId="13" fillId="0" borderId="23" xfId="0" applyNumberFormat="1" applyFont="1" applyBorder="1" applyAlignment="1">
      <alignment horizontal="right"/>
    </xf>
    <xf numFmtId="2" fontId="13" fillId="0" borderId="23" xfId="0" applyNumberFormat="1" applyFont="1" applyBorder="1" applyAlignment="1">
      <alignment horizontal="right"/>
    </xf>
    <xf numFmtId="2" fontId="11" fillId="0" borderId="11" xfId="0" applyNumberFormat="1" applyFont="1" applyBorder="1"/>
    <xf numFmtId="0" fontId="13" fillId="0" borderId="24" xfId="0" applyFont="1" applyBorder="1"/>
    <xf numFmtId="2" fontId="13" fillId="0" borderId="24" xfId="0" applyNumberFormat="1" applyFont="1" applyBorder="1"/>
    <xf numFmtId="166" fontId="13" fillId="0" borderId="24" xfId="0" applyNumberFormat="1" applyFont="1" applyBorder="1" applyAlignment="1">
      <alignment horizontal="right"/>
    </xf>
    <xf numFmtId="3" fontId="13" fillId="0" borderId="11" xfId="0" applyNumberFormat="1" applyFont="1" applyBorder="1" applyAlignment="1">
      <alignment horizontal="right"/>
    </xf>
    <xf numFmtId="3" fontId="13" fillId="0" borderId="25" xfId="0" applyNumberFormat="1" applyFont="1" applyBorder="1" applyAlignment="1">
      <alignment horizontal="right"/>
    </xf>
    <xf numFmtId="3" fontId="13" fillId="0" borderId="7" xfId="0" applyNumberFormat="1" applyFont="1" applyBorder="1" applyAlignment="1">
      <alignment horizontal="right"/>
    </xf>
    <xf numFmtId="164" fontId="11" fillId="0" borderId="0" xfId="0" applyNumberFormat="1" applyFont="1"/>
    <xf numFmtId="2" fontId="13" fillId="0" borderId="0" xfId="0" applyNumberFormat="1" applyFont="1"/>
    <xf numFmtId="0" fontId="13" fillId="0" borderId="21" xfId="0" applyFont="1" applyBorder="1"/>
    <xf numFmtId="0" fontId="13" fillId="0" borderId="25" xfId="0" applyFont="1" applyBorder="1"/>
    <xf numFmtId="0" fontId="13" fillId="0" borderId="26" xfId="0" applyFont="1" applyBorder="1"/>
    <xf numFmtId="3" fontId="13" fillId="0" borderId="27" xfId="0" applyNumberFormat="1" applyFont="1" applyBorder="1" applyAlignment="1">
      <alignment horizontal="right"/>
    </xf>
    <xf numFmtId="0" fontId="13" fillId="0" borderId="28" xfId="0" applyFont="1" applyBorder="1"/>
    <xf numFmtId="3" fontId="13" fillId="0" borderId="29" xfId="0" applyNumberFormat="1" applyFont="1" applyBorder="1" applyAlignment="1">
      <alignment horizontal="right"/>
    </xf>
    <xf numFmtId="3" fontId="13" fillId="0" borderId="30" xfId="0" applyNumberFormat="1" applyFont="1" applyBorder="1" applyAlignment="1">
      <alignment horizontal="right"/>
    </xf>
    <xf numFmtId="3" fontId="13" fillId="0" borderId="18" xfId="0" applyNumberFormat="1" applyFont="1" applyBorder="1"/>
    <xf numFmtId="3" fontId="13" fillId="0" borderId="6" xfId="0" applyNumberFormat="1" applyFont="1" applyBorder="1"/>
    <xf numFmtId="3" fontId="13" fillId="0" borderId="31" xfId="0" applyNumberFormat="1" applyFont="1" applyBorder="1"/>
    <xf numFmtId="3" fontId="13" fillId="0" borderId="32" xfId="0" applyNumberFormat="1" applyFont="1" applyBorder="1"/>
    <xf numFmtId="3" fontId="13" fillId="0" borderId="33" xfId="0" applyNumberFormat="1" applyFont="1" applyBorder="1"/>
    <xf numFmtId="168" fontId="13" fillId="0" borderId="12" xfId="0" applyNumberFormat="1" applyFont="1" applyBorder="1"/>
    <xf numFmtId="166" fontId="13" fillId="0" borderId="0" xfId="0" applyNumberFormat="1" applyFont="1" applyBorder="1"/>
    <xf numFmtId="3" fontId="13" fillId="0" borderId="34" xfId="0" applyNumberFormat="1" applyFont="1" applyBorder="1"/>
    <xf numFmtId="3" fontId="13" fillId="0" borderId="22" xfId="0" applyNumberFormat="1" applyFont="1" applyBorder="1"/>
    <xf numFmtId="3" fontId="13" fillId="0" borderId="9" xfId="0" applyNumberFormat="1" applyFont="1" applyBorder="1"/>
    <xf numFmtId="3" fontId="13" fillId="0" borderId="35" xfId="0" applyNumberFormat="1" applyFont="1" applyBorder="1"/>
    <xf numFmtId="165" fontId="13" fillId="0" borderId="0" xfId="4" applyNumberFormat="1" applyFont="1" applyBorder="1"/>
    <xf numFmtId="3" fontId="10" fillId="5" borderId="0" xfId="0" applyNumberFormat="1" applyFont="1" applyFill="1" applyBorder="1"/>
    <xf numFmtId="0" fontId="10" fillId="5" borderId="0" xfId="0" applyFont="1" applyFill="1"/>
    <xf numFmtId="0" fontId="0" fillId="0" borderId="0" xfId="0" applyFont="1"/>
    <xf numFmtId="0" fontId="17" fillId="0" borderId="0" xfId="0" applyFont="1" applyBorder="1" applyAlignment="1"/>
    <xf numFmtId="0" fontId="34" fillId="0" borderId="0" xfId="0" applyFont="1" applyAlignment="1"/>
    <xf numFmtId="0" fontId="35" fillId="0" borderId="0" xfId="0" applyFont="1"/>
    <xf numFmtId="49" fontId="13" fillId="0" borderId="3" xfId="0" applyNumberFormat="1" applyFont="1" applyBorder="1" applyAlignment="1"/>
    <xf numFmtId="49" fontId="13" fillId="0" borderId="0" xfId="0" applyNumberFormat="1" applyFont="1" applyBorder="1" applyAlignment="1">
      <alignment horizontal="left"/>
    </xf>
    <xf numFmtId="49" fontId="11" fillId="0" borderId="0" xfId="0" applyNumberFormat="1" applyFont="1" applyAlignment="1"/>
    <xf numFmtId="49" fontId="13" fillId="0" borderId="0" xfId="0" applyNumberFormat="1" applyFont="1" applyBorder="1" applyAlignment="1"/>
    <xf numFmtId="49" fontId="10" fillId="0" borderId="3" xfId="0" applyNumberFormat="1" applyFont="1" applyBorder="1" applyAlignment="1"/>
    <xf numFmtId="49" fontId="10" fillId="0" borderId="0" xfId="0" applyNumberFormat="1" applyFont="1" applyBorder="1" applyAlignment="1">
      <alignment horizontal="left"/>
    </xf>
    <xf numFmtId="49" fontId="10" fillId="0" borderId="0" xfId="0" applyNumberFormat="1" applyFont="1"/>
    <xf numFmtId="0" fontId="11" fillId="0" borderId="0" xfId="0" applyFont="1"/>
    <xf numFmtId="0" fontId="0" fillId="5" borderId="0" xfId="0" applyFill="1" applyAlignment="1">
      <alignment horizontal="center" wrapText="1"/>
    </xf>
    <xf numFmtId="0" fontId="15" fillId="0" borderId="12" xfId="0" applyFont="1" applyBorder="1" applyAlignment="1">
      <alignment horizontal="left" vertical="center" wrapText="1"/>
    </xf>
    <xf numFmtId="0" fontId="15" fillId="0" borderId="0" xfId="0" applyFont="1" applyAlignment="1">
      <alignment wrapText="1"/>
    </xf>
    <xf numFmtId="0" fontId="15" fillId="4" borderId="3" xfId="0" applyFont="1" applyFill="1" applyBorder="1" applyAlignment="1">
      <alignment wrapText="1"/>
    </xf>
    <xf numFmtId="0" fontId="15" fillId="0" borderId="0" xfId="0" applyFont="1" applyBorder="1" applyAlignment="1">
      <alignment horizontal="left" vertical="center" wrapText="1"/>
    </xf>
    <xf numFmtId="3" fontId="13" fillId="0" borderId="0" xfId="0" applyNumberFormat="1" applyFont="1" applyBorder="1" applyAlignment="1">
      <alignment horizontal="left"/>
    </xf>
    <xf numFmtId="0" fontId="1" fillId="0" borderId="0" xfId="0" applyFont="1" applyAlignment="1">
      <alignment horizontal="center"/>
    </xf>
    <xf numFmtId="0" fontId="13" fillId="0" borderId="0" xfId="0" applyFont="1" applyBorder="1" applyAlignment="1">
      <alignment horizontal="center" wrapText="1"/>
    </xf>
    <xf numFmtId="0" fontId="11" fillId="0" borderId="0" xfId="0" applyFont="1" applyAlignment="1">
      <alignment horizontal="center"/>
    </xf>
    <xf numFmtId="0" fontId="13" fillId="0" borderId="0" xfId="0" applyFont="1" applyBorder="1" applyAlignment="1">
      <alignment horizontal="center" vertical="top" wrapText="1"/>
    </xf>
    <xf numFmtId="0" fontId="11" fillId="0" borderId="0" xfId="0" applyFont="1" applyAlignment="1">
      <alignment horizontal="left" vertical="top" wrapText="1"/>
    </xf>
    <xf numFmtId="0" fontId="13" fillId="0" borderId="18" xfId="0" applyFont="1" applyBorder="1" applyAlignment="1">
      <alignment horizontal="center" wrapText="1"/>
    </xf>
    <xf numFmtId="0" fontId="13" fillId="0" borderId="14" xfId="0" applyFont="1" applyBorder="1" applyAlignment="1">
      <alignment horizontal="center" wrapText="1"/>
    </xf>
    <xf numFmtId="0" fontId="13" fillId="0" borderId="3" xfId="0" applyFont="1" applyBorder="1" applyAlignment="1">
      <alignment horizontal="center"/>
    </xf>
    <xf numFmtId="0" fontId="13" fillId="0" borderId="19" xfId="0" applyFont="1" applyBorder="1" applyAlignment="1">
      <alignment horizontal="center"/>
    </xf>
    <xf numFmtId="0" fontId="13" fillId="0" borderId="3" xfId="0" applyFont="1" applyBorder="1" applyAlignment="1">
      <alignment horizontal="left" wrapText="1"/>
    </xf>
    <xf numFmtId="0" fontId="13" fillId="0" borderId="3" xfId="0" applyFont="1" applyBorder="1" applyAlignment="1">
      <alignment horizontal="left" vertical="top" wrapText="1"/>
    </xf>
    <xf numFmtId="0" fontId="11" fillId="0" borderId="0" xfId="0" applyFont="1" applyBorder="1" applyAlignment="1">
      <alignment horizontal="left" vertical="top" wrapText="1"/>
    </xf>
    <xf numFmtId="164" fontId="11" fillId="0" borderId="0" xfId="0" applyNumberFormat="1" applyFont="1" applyBorder="1" applyAlignment="1">
      <alignment wrapText="1"/>
    </xf>
    <xf numFmtId="0" fontId="11" fillId="0" borderId="0" xfId="0" applyFont="1" applyBorder="1" applyAlignment="1">
      <alignment wrapText="1"/>
    </xf>
    <xf numFmtId="0" fontId="13" fillId="0" borderId="4" xfId="0" applyFont="1" applyBorder="1" applyAlignment="1">
      <alignment horizontal="left" vertical="top" wrapText="1"/>
    </xf>
    <xf numFmtId="164" fontId="11" fillId="0" borderId="3" xfId="0" applyNumberFormat="1" applyFont="1" applyBorder="1" applyAlignment="1">
      <alignment wrapText="1"/>
    </xf>
    <xf numFmtId="0" fontId="13" fillId="0" borderId="3" xfId="0" applyFont="1" applyBorder="1" applyAlignment="1">
      <alignment wrapText="1"/>
    </xf>
    <xf numFmtId="0" fontId="11" fillId="0" borderId="4" xfId="0" applyFont="1" applyBorder="1" applyAlignment="1">
      <alignment horizontal="left" vertical="top" wrapText="1"/>
    </xf>
    <xf numFmtId="0" fontId="11" fillId="0" borderId="6" xfId="0" applyFont="1" applyBorder="1" applyAlignment="1">
      <alignment horizontal="left" wrapText="1"/>
    </xf>
    <xf numFmtId="0" fontId="13" fillId="0" borderId="6" xfId="0" applyFont="1" applyBorder="1" applyAlignment="1"/>
    <xf numFmtId="0" fontId="13" fillId="0" borderId="0" xfId="0" applyFont="1" applyBorder="1" applyAlignment="1">
      <alignment wrapText="1"/>
    </xf>
    <xf numFmtId="0" fontId="13" fillId="0" borderId="0" xfId="0" applyFont="1" applyAlignment="1">
      <alignment horizontal="left" wrapText="1"/>
    </xf>
    <xf numFmtId="0" fontId="11" fillId="0" borderId="0" xfId="0" applyFont="1" applyAlignment="1">
      <alignment horizontal="left" wrapText="1"/>
    </xf>
    <xf numFmtId="0" fontId="14" fillId="0" borderId="0" xfId="0" applyFont="1" applyAlignment="1">
      <alignment horizontal="left" wrapText="1"/>
    </xf>
    <xf numFmtId="0" fontId="13" fillId="0" borderId="0" xfId="0" applyFont="1" applyBorder="1" applyAlignment="1">
      <alignment horizontal="left" wrapText="1"/>
    </xf>
    <xf numFmtId="164" fontId="11" fillId="0" borderId="0" xfId="0" applyNumberFormat="1" applyFont="1" applyBorder="1" applyAlignment="1">
      <alignment horizontal="left" wrapText="1"/>
    </xf>
    <xf numFmtId="164" fontId="11" fillId="0" borderId="0" xfId="0" applyNumberFormat="1" applyFont="1" applyAlignment="1">
      <alignment horizontal="left" wrapText="1"/>
    </xf>
    <xf numFmtId="0" fontId="13" fillId="0" borderId="0" xfId="0" applyFont="1" applyAlignment="1">
      <alignment wrapText="1"/>
    </xf>
    <xf numFmtId="164" fontId="13" fillId="0" borderId="0" xfId="0" applyNumberFormat="1" applyFont="1" applyAlignment="1">
      <alignment horizontal="left" wrapText="1"/>
    </xf>
    <xf numFmtId="0" fontId="13" fillId="0" borderId="10" xfId="0" applyFont="1" applyBorder="1" applyAlignment="1">
      <alignment horizontal="center" wrapText="1"/>
    </xf>
    <xf numFmtId="0" fontId="13" fillId="0" borderId="9" xfId="0" applyFont="1" applyBorder="1" applyAlignment="1">
      <alignment horizontal="center" wrapText="1"/>
    </xf>
    <xf numFmtId="0" fontId="13" fillId="0" borderId="12" xfId="0" applyFont="1" applyBorder="1" applyAlignment="1">
      <alignment horizontal="center"/>
    </xf>
    <xf numFmtId="0" fontId="11" fillId="0" borderId="0" xfId="0" applyFont="1" applyBorder="1" applyAlignment="1">
      <alignment horizontal="center"/>
    </xf>
    <xf numFmtId="0" fontId="10" fillId="0" borderId="0" xfId="0" applyFont="1" applyAlignment="1">
      <alignment horizontal="center"/>
    </xf>
    <xf numFmtId="0" fontId="10" fillId="0" borderId="0" xfId="0" applyFont="1" applyBorder="1"/>
    <xf numFmtId="0" fontId="10" fillId="0" borderId="0" xfId="0" applyFont="1" applyBorder="1" applyAlignment="1">
      <alignment horizontal="center"/>
    </xf>
    <xf numFmtId="0" fontId="11" fillId="0" borderId="2" xfId="0" applyFont="1" applyBorder="1" applyAlignment="1">
      <alignment horizontal="center"/>
    </xf>
    <xf numFmtId="3" fontId="13" fillId="0" borderId="0" xfId="0" applyNumberFormat="1" applyFont="1" applyBorder="1" applyAlignment="1">
      <alignment horizontal="center"/>
    </xf>
    <xf numFmtId="0" fontId="10" fillId="0" borderId="3" xfId="0" applyFont="1" applyBorder="1" applyAlignment="1">
      <alignment horizontal="center"/>
    </xf>
    <xf numFmtId="169" fontId="13" fillId="0" borderId="0" xfId="0" applyNumberFormat="1" applyFont="1" applyBorder="1" applyAlignment="1">
      <alignment horizontal="left"/>
    </xf>
    <xf numFmtId="0" fontId="11" fillId="0" borderId="0" xfId="0" applyFont="1"/>
    <xf numFmtId="2" fontId="13" fillId="0" borderId="0" xfId="0" applyNumberFormat="1" applyFont="1" applyBorder="1" applyAlignment="1">
      <alignment horizontal="center"/>
    </xf>
    <xf numFmtId="0" fontId="33" fillId="0" borderId="0" xfId="0" applyFont="1"/>
    <xf numFmtId="3" fontId="32" fillId="0" borderId="0" xfId="2" applyNumberFormat="1" applyFont="1" applyBorder="1" applyAlignment="1" applyProtection="1">
      <alignment horizontal="left"/>
    </xf>
    <xf numFmtId="3" fontId="13" fillId="0" borderId="36" xfId="0" applyNumberFormat="1" applyFont="1" applyBorder="1" applyAlignment="1">
      <alignment horizontal="center"/>
    </xf>
    <xf numFmtId="3" fontId="13" fillId="0" borderId="37" xfId="0" applyNumberFormat="1" applyFont="1" applyBorder="1" applyAlignment="1">
      <alignment horizontal="center"/>
    </xf>
    <xf numFmtId="164" fontId="15" fillId="0" borderId="0" xfId="0" applyNumberFormat="1" applyFont="1" applyAlignment="1">
      <alignment horizontal="left" wrapText="1"/>
    </xf>
    <xf numFmtId="0" fontId="17" fillId="0" borderId="0" xfId="0" applyFont="1" applyAlignment="1">
      <alignment wrapText="1"/>
    </xf>
    <xf numFmtId="0" fontId="15" fillId="0" borderId="0" xfId="0" applyFont="1" applyBorder="1" applyAlignment="1">
      <alignment horizontal="left" wrapText="1"/>
    </xf>
    <xf numFmtId="164" fontId="17" fillId="0" borderId="0" xfId="0" applyNumberFormat="1" applyFont="1" applyAlignment="1">
      <alignment horizontal="left" wrapText="1"/>
    </xf>
    <xf numFmtId="0" fontId="15" fillId="0" borderId="0" xfId="0" applyFont="1" applyAlignment="1">
      <alignment horizontal="left" wrapText="1"/>
    </xf>
    <xf numFmtId="0" fontId="17" fillId="0" borderId="0" xfId="0" applyFont="1" applyAlignment="1">
      <alignment horizontal="left" wrapText="1"/>
    </xf>
    <xf numFmtId="0" fontId="17" fillId="0" borderId="0" xfId="0" applyFont="1" applyBorder="1" applyAlignment="1">
      <alignment horizontal="left" wrapText="1"/>
    </xf>
    <xf numFmtId="164" fontId="15" fillId="0" borderId="0" xfId="0" applyNumberFormat="1" applyFont="1" applyBorder="1" applyAlignment="1">
      <alignment wrapText="1"/>
    </xf>
    <xf numFmtId="0" fontId="15" fillId="0" borderId="0" xfId="0" applyFont="1" applyBorder="1" applyAlignment="1">
      <alignment wrapText="1"/>
    </xf>
    <xf numFmtId="0" fontId="18" fillId="0" borderId="0" xfId="0" applyFont="1" applyAlignment="1">
      <alignment horizontal="left" wrapText="1"/>
    </xf>
    <xf numFmtId="0" fontId="15"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Border="1" applyAlignment="1">
      <alignment wrapText="1"/>
    </xf>
    <xf numFmtId="0" fontId="36" fillId="0" borderId="0" xfId="0" applyFont="1" applyAlignment="1">
      <alignment horizontal="center"/>
    </xf>
    <xf numFmtId="0" fontId="35" fillId="0" borderId="3" xfId="0" applyFont="1" applyBorder="1" applyAlignment="1">
      <alignment horizontal="center"/>
    </xf>
    <xf numFmtId="0" fontId="15" fillId="0" borderId="3" xfId="0" applyFont="1" applyBorder="1" applyAlignment="1">
      <alignment horizontal="right"/>
    </xf>
    <xf numFmtId="0" fontId="15" fillId="0" borderId="0" xfId="0" applyFont="1" applyAlignment="1">
      <alignment horizontal="center"/>
    </xf>
    <xf numFmtId="0" fontId="17" fillId="0" borderId="0" xfId="0" applyFont="1" applyBorder="1" applyAlignment="1">
      <alignment horizontal="center"/>
    </xf>
    <xf numFmtId="0" fontId="15" fillId="0" borderId="0" xfId="0" applyFont="1" applyBorder="1" applyAlignment="1">
      <alignment horizontal="left" vertical="top" wrapText="1"/>
    </xf>
    <xf numFmtId="0" fontId="17" fillId="0" borderId="10" xfId="0" applyFont="1" applyBorder="1" applyAlignment="1">
      <alignment horizontal="center" wrapText="1"/>
    </xf>
    <xf numFmtId="0" fontId="17" fillId="0" borderId="9" xfId="0" applyFont="1" applyBorder="1" applyAlignment="1">
      <alignment horizontal="center" wrapText="1"/>
    </xf>
    <xf numFmtId="0" fontId="15" fillId="0" borderId="4" xfId="0" applyFont="1" applyBorder="1" applyAlignment="1">
      <alignment horizontal="left" wrapText="1"/>
    </xf>
    <xf numFmtId="0" fontId="17" fillId="0" borderId="4" xfId="0" applyFont="1" applyBorder="1" applyAlignment="1"/>
    <xf numFmtId="0" fontId="17" fillId="0" borderId="19" xfId="0" applyFont="1" applyBorder="1" applyAlignment="1">
      <alignment horizontal="center"/>
    </xf>
    <xf numFmtId="3" fontId="10" fillId="0" borderId="0" xfId="0" applyNumberFormat="1" applyFont="1" applyBorder="1" applyAlignment="1">
      <alignment horizontal="left"/>
    </xf>
    <xf numFmtId="0" fontId="31" fillId="0" borderId="0" xfId="0" applyFont="1"/>
    <xf numFmtId="3" fontId="10" fillId="0" borderId="0" xfId="0" applyNumberFormat="1" applyFont="1" applyBorder="1" applyAlignment="1">
      <alignment horizontal="center" wrapText="1"/>
    </xf>
    <xf numFmtId="0" fontId="10" fillId="0" borderId="0" xfId="0" applyFont="1" applyBorder="1" applyAlignment="1">
      <alignment horizontal="right"/>
    </xf>
    <xf numFmtId="0" fontId="0" fillId="0" borderId="0" xfId="0" applyAlignment="1">
      <alignment horizontal="right"/>
    </xf>
    <xf numFmtId="3" fontId="10" fillId="0" borderId="3" xfId="0" applyNumberFormat="1" applyFont="1" applyBorder="1" applyAlignment="1">
      <alignment horizontal="center"/>
    </xf>
    <xf numFmtId="169" fontId="10" fillId="0" borderId="0" xfId="0" applyNumberFormat="1" applyFont="1" applyBorder="1" applyAlignment="1">
      <alignment horizontal="left"/>
    </xf>
    <xf numFmtId="3" fontId="30" fillId="0" borderId="38" xfId="0" applyNumberFormat="1" applyFont="1" applyBorder="1" applyAlignment="1">
      <alignment horizontal="center"/>
    </xf>
    <xf numFmtId="0" fontId="10" fillId="0" borderId="0" xfId="0" applyFont="1" applyAlignment="1">
      <alignment wrapText="1"/>
    </xf>
    <xf numFmtId="0" fontId="10" fillId="0" borderId="0" xfId="0" applyFont="1" applyBorder="1" applyAlignment="1">
      <alignment horizontal="left"/>
    </xf>
    <xf numFmtId="0" fontId="12" fillId="0" borderId="0" xfId="0" applyFont="1" applyAlignment="1">
      <alignment horizontal="left"/>
    </xf>
    <xf numFmtId="0" fontId="12" fillId="0" borderId="0" xfId="0" applyFont="1"/>
    <xf numFmtId="0" fontId="27" fillId="0" borderId="3" xfId="0" applyFont="1" applyBorder="1" applyAlignment="1">
      <alignment horizontal="center"/>
    </xf>
    <xf numFmtId="0" fontId="10" fillId="0" borderId="6" xfId="0" applyFont="1" applyBorder="1" applyAlignment="1">
      <alignment horizontal="center"/>
    </xf>
    <xf numFmtId="2" fontId="30" fillId="0" borderId="0" xfId="0" applyNumberFormat="1" applyFont="1" applyBorder="1" applyAlignment="1">
      <alignment horizontal="center"/>
    </xf>
    <xf numFmtId="3" fontId="16" fillId="0" borderId="36" xfId="0" applyNumberFormat="1" applyFont="1" applyBorder="1" applyAlignment="1">
      <alignment horizontal="center"/>
    </xf>
    <xf numFmtId="3" fontId="16" fillId="0" borderId="37" xfId="0" applyNumberFormat="1"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21" fillId="0" borderId="0" xfId="0" applyFont="1" applyAlignment="1">
      <alignment horizontal="center"/>
    </xf>
    <xf numFmtId="0" fontId="0" fillId="0" borderId="0" xfId="0" applyAlignment="1">
      <alignment horizontal="left"/>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xf>
    <xf numFmtId="0" fontId="0" fillId="0" borderId="40" xfId="0" applyBorder="1" applyAlignment="1">
      <alignment horizontal="center"/>
    </xf>
    <xf numFmtId="0" fontId="0" fillId="0" borderId="4" xfId="0" applyBorder="1" applyAlignment="1">
      <alignment horizontal="center"/>
    </xf>
    <xf numFmtId="0" fontId="0" fillId="0" borderId="41" xfId="0" applyBorder="1" applyAlignment="1">
      <alignment horizontal="center"/>
    </xf>
    <xf numFmtId="0" fontId="0" fillId="0" borderId="3" xfId="0" applyBorder="1" applyAlignment="1">
      <alignment horizont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22" fillId="0" borderId="1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9" xfId="0" applyFont="1" applyBorder="1" applyAlignment="1">
      <alignment horizontal="center" vertical="center" wrapText="1"/>
    </xf>
    <xf numFmtId="0" fontId="20" fillId="0" borderId="0" xfId="0" applyFont="1" applyAlignment="1">
      <alignment horizontal="right" vertical="top"/>
    </xf>
    <xf numFmtId="0" fontId="13" fillId="0" borderId="0" xfId="0" applyFont="1" applyBorder="1" applyAlignment="1">
      <alignment horizontal="right"/>
    </xf>
    <xf numFmtId="49" fontId="13" fillId="0" borderId="3" xfId="0" applyNumberFormat="1" applyFont="1" applyBorder="1" applyAlignment="1">
      <alignment horizontal="center"/>
    </xf>
    <xf numFmtId="49" fontId="13" fillId="0" borderId="3" xfId="0" applyNumberFormat="1" applyFont="1" applyBorder="1" applyAlignment="1">
      <alignment horizontal="left"/>
    </xf>
    <xf numFmtId="49" fontId="20" fillId="0" borderId="6" xfId="0" applyNumberFormat="1" applyFont="1" applyBorder="1" applyAlignment="1">
      <alignment horizontal="center" vertical="top"/>
    </xf>
    <xf numFmtId="0" fontId="23" fillId="0" borderId="0" xfId="0" applyFont="1" applyAlignment="1">
      <alignment horizontal="center"/>
    </xf>
    <xf numFmtId="0" fontId="20" fillId="0" borderId="0" xfId="0" applyFont="1" applyAlignment="1">
      <alignment horizontal="center"/>
    </xf>
    <xf numFmtId="0" fontId="20" fillId="0" borderId="6" xfId="0" applyFont="1" applyBorder="1" applyAlignment="1">
      <alignment horizontal="center" vertical="top"/>
    </xf>
    <xf numFmtId="0" fontId="13" fillId="0" borderId="4" xfId="0" applyFont="1" applyBorder="1" applyAlignment="1">
      <alignment horizontal="center"/>
    </xf>
    <xf numFmtId="0" fontId="24" fillId="0" borderId="0" xfId="0" applyFont="1" applyAlignment="1">
      <alignment horizontal="center" vertical="center"/>
    </xf>
    <xf numFmtId="0" fontId="5" fillId="0" borderId="0" xfId="0" applyFont="1" applyAlignment="1">
      <alignment horizontal="center" wrapText="1"/>
    </xf>
    <xf numFmtId="0" fontId="0" fillId="0" borderId="0" xfId="0" applyAlignment="1">
      <alignment horizontal="center" wrapText="1"/>
    </xf>
  </cellXfs>
  <cellStyles count="5">
    <cellStyle name="Comma" xfId="1" builtinId="3"/>
    <cellStyle name="Hyperlink" xfId="2" builtinId="8"/>
    <cellStyle name="Normal" xfId="0" builtinId="0"/>
    <cellStyle name="Normal 2" xfId="3" xr:uid="{00000000-0005-0000-0000-000003000000}"/>
    <cellStyle name="Percent" xfId="4" builtinId="5"/>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165100</xdr:colOff>
      <xdr:row>43</xdr:row>
      <xdr:rowOff>76200</xdr:rowOff>
    </xdr:from>
    <xdr:to>
      <xdr:col>18</xdr:col>
      <xdr:colOff>381000</xdr:colOff>
      <xdr:row>48</xdr:row>
      <xdr:rowOff>152400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699000" y="7924800"/>
          <a:ext cx="59055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0" i="0" u="none" strike="noStrike" baseline="0">
              <a:solidFill>
                <a:srgbClr val="000000"/>
              </a:solidFill>
              <a:latin typeface="Calibri"/>
              <a:ea typeface="Calibri"/>
              <a:cs typeface="Calibri"/>
            </a:rPr>
            <a:t>Note: Budgets should be entered in the Budget Just sheets. Formulas are included in this sheet to summarize the budget justifications.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mailto:lb@ucd.edu" TargetMode="External"/><Relationship Id="rId1" Type="http://schemas.openxmlformats.org/officeDocument/2006/relationships/hyperlink" Target="mailto:hh@ucd.edu"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tabSelected="1" view="pageLayout" topLeftCell="A8" workbookViewId="0">
      <selection activeCell="A14" sqref="A14:G14"/>
    </sheetView>
  </sheetViews>
  <sheetFormatPr baseColWidth="10" defaultRowHeight="12"/>
  <sheetData>
    <row r="2" spans="1:8" ht="34" customHeight="1">
      <c r="A2" s="383" t="s">
        <v>150</v>
      </c>
      <c r="B2" s="383"/>
      <c r="C2" s="383"/>
      <c r="D2" s="383"/>
      <c r="E2" s="383"/>
      <c r="F2" s="383"/>
      <c r="G2" s="383"/>
    </row>
    <row r="3" spans="1:8" ht="34" customHeight="1">
      <c r="A3" s="383" t="s">
        <v>151</v>
      </c>
      <c r="B3" s="383"/>
      <c r="C3" s="383"/>
      <c r="D3" s="383"/>
      <c r="E3" s="383"/>
      <c r="F3" s="383"/>
      <c r="G3" s="383"/>
    </row>
    <row r="4" spans="1:8" ht="34" customHeight="1">
      <c r="A4" s="383" t="s">
        <v>273</v>
      </c>
      <c r="B4" s="383"/>
      <c r="C4" s="383"/>
      <c r="D4" s="383"/>
      <c r="E4" s="383"/>
      <c r="F4" s="383"/>
      <c r="G4" s="383"/>
    </row>
    <row r="5" spans="1:8" ht="20" customHeight="1">
      <c r="A5" s="383" t="s">
        <v>274</v>
      </c>
      <c r="B5" s="383"/>
      <c r="C5" s="383"/>
      <c r="D5" s="383"/>
      <c r="E5" s="383"/>
      <c r="F5" s="383"/>
      <c r="G5" s="383"/>
    </row>
    <row r="6" spans="1:8" ht="24" customHeight="1">
      <c r="A6" s="384" t="s">
        <v>152</v>
      </c>
      <c r="B6" s="384"/>
      <c r="C6" s="384"/>
      <c r="D6" s="384"/>
      <c r="E6" s="384"/>
      <c r="F6" s="384"/>
      <c r="G6" s="384"/>
    </row>
    <row r="7" spans="1:8" ht="20" customHeight="1">
      <c r="A7" s="383" t="s">
        <v>207</v>
      </c>
      <c r="B7" s="383"/>
      <c r="C7" s="383"/>
      <c r="D7" s="383"/>
      <c r="E7" s="383"/>
      <c r="F7" s="383"/>
      <c r="G7" s="383"/>
    </row>
    <row r="8" spans="1:8" ht="36" customHeight="1">
      <c r="A8" s="383" t="s">
        <v>208</v>
      </c>
      <c r="B8" s="383"/>
      <c r="C8" s="383"/>
      <c r="D8" s="383"/>
      <c r="E8" s="383"/>
      <c r="F8" s="383"/>
      <c r="G8" s="383"/>
      <c r="H8" s="6"/>
    </row>
    <row r="9" spans="1:8" ht="28" customHeight="1">
      <c r="A9" s="383" t="s">
        <v>242</v>
      </c>
      <c r="B9" s="383"/>
      <c r="C9" s="383"/>
      <c r="D9" s="383"/>
      <c r="E9" s="383"/>
      <c r="F9" s="383"/>
      <c r="G9" s="383"/>
      <c r="H9" s="6"/>
    </row>
    <row r="10" spans="1:8" ht="30" customHeight="1">
      <c r="A10" s="385" t="s">
        <v>293</v>
      </c>
      <c r="B10" s="385"/>
      <c r="C10" s="385"/>
      <c r="D10" s="385"/>
      <c r="E10" s="385"/>
      <c r="F10" s="385"/>
      <c r="G10" s="385"/>
      <c r="H10" s="6"/>
    </row>
    <row r="11" spans="1:8" ht="18" customHeight="1">
      <c r="A11" s="383" t="s">
        <v>245</v>
      </c>
      <c r="B11" s="383"/>
      <c r="C11" s="383"/>
      <c r="D11" s="383"/>
      <c r="E11" s="383"/>
      <c r="F11" s="383"/>
      <c r="G11" s="383"/>
    </row>
    <row r="12" spans="1:8" ht="24" customHeight="1">
      <c r="A12" s="383" t="s">
        <v>246</v>
      </c>
      <c r="B12" s="383"/>
      <c r="C12" s="383"/>
      <c r="D12" s="383"/>
      <c r="E12" s="383"/>
      <c r="F12" s="383"/>
      <c r="G12" s="383"/>
    </row>
    <row r="13" spans="1:8" ht="21" customHeight="1">
      <c r="A13" s="383" t="s">
        <v>244</v>
      </c>
      <c r="B13" s="383"/>
      <c r="C13" s="383"/>
      <c r="D13" s="383"/>
      <c r="E13" s="383"/>
      <c r="F13" s="383"/>
      <c r="G13" s="383"/>
    </row>
    <row r="14" spans="1:8" ht="48" customHeight="1">
      <c r="A14" s="382" t="s">
        <v>400</v>
      </c>
      <c r="B14" s="382"/>
      <c r="C14" s="382"/>
      <c r="D14" s="382"/>
      <c r="E14" s="382"/>
      <c r="F14" s="382"/>
      <c r="G14" s="382"/>
    </row>
    <row r="15" spans="1:8" ht="60" customHeight="1"/>
    <row r="16" spans="1:8" ht="15">
      <c r="A16" s="382" t="s">
        <v>27</v>
      </c>
      <c r="B16" s="382"/>
      <c r="C16" s="382"/>
      <c r="D16" s="382"/>
      <c r="E16" s="382"/>
      <c r="F16" s="382"/>
      <c r="G16" s="382"/>
    </row>
    <row r="19" spans="1:7">
      <c r="A19" s="201"/>
      <c r="B19" s="201"/>
      <c r="C19" s="201"/>
      <c r="D19" s="201"/>
      <c r="E19" s="201"/>
      <c r="F19" s="201"/>
      <c r="G19" s="201"/>
    </row>
    <row r="20" spans="1:7">
      <c r="A20" s="201"/>
      <c r="B20" s="381"/>
      <c r="C20" s="381"/>
      <c r="D20" s="381"/>
      <c r="E20" s="381"/>
      <c r="F20" s="381"/>
      <c r="G20" s="201"/>
    </row>
    <row r="21" spans="1:7">
      <c r="A21" s="201"/>
      <c r="B21" s="381"/>
      <c r="C21" s="381"/>
      <c r="D21" s="381"/>
      <c r="E21" s="381"/>
      <c r="F21" s="381"/>
      <c r="G21" s="201"/>
    </row>
    <row r="22" spans="1:7">
      <c r="A22" s="201"/>
      <c r="B22" s="381"/>
      <c r="C22" s="381"/>
      <c r="D22" s="381"/>
      <c r="E22" s="381"/>
      <c r="F22" s="381"/>
      <c r="G22" s="201"/>
    </row>
    <row r="23" spans="1:7">
      <c r="A23" s="201"/>
      <c r="B23" s="201"/>
      <c r="C23" s="201"/>
      <c r="D23" s="201"/>
      <c r="E23" s="201"/>
      <c r="F23" s="201"/>
      <c r="G23" s="201"/>
    </row>
  </sheetData>
  <mergeCells count="15">
    <mergeCell ref="B20:F22"/>
    <mergeCell ref="A16:G16"/>
    <mergeCell ref="A2:G2"/>
    <mergeCell ref="A7:G7"/>
    <mergeCell ref="A8:G8"/>
    <mergeCell ref="A6:G6"/>
    <mergeCell ref="A3:G3"/>
    <mergeCell ref="A10:G10"/>
    <mergeCell ref="A4:G4"/>
    <mergeCell ref="A5:G5"/>
    <mergeCell ref="A13:G13"/>
    <mergeCell ref="A11:G11"/>
    <mergeCell ref="A9:G9"/>
    <mergeCell ref="A14:G14"/>
    <mergeCell ref="A12:G12"/>
  </mergeCells>
  <phoneticPr fontId="8" type="noConversion"/>
  <pageMargins left="0.75" right="0.75" top="1" bottom="1" header="0.5" footer="0.5"/>
  <pageSetup orientation="portrait" horizontalDpi="4294967292" verticalDpi="429496729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9"/>
  <sheetViews>
    <sheetView topLeftCell="A56" workbookViewId="0">
      <selection activeCell="F84" sqref="F84"/>
    </sheetView>
  </sheetViews>
  <sheetFormatPr baseColWidth="10" defaultColWidth="9.33203125" defaultRowHeight="12"/>
  <cols>
    <col min="1" max="1" width="4.5" customWidth="1"/>
    <col min="2" max="2" width="7" customWidth="1"/>
    <col min="3" max="3" width="7.33203125" customWidth="1"/>
    <col min="4" max="5" width="9.6640625" customWidth="1"/>
    <col min="8" max="8" width="6" customWidth="1"/>
    <col min="9" max="9" width="5.1640625" customWidth="1"/>
    <col min="12" max="12" width="7" customWidth="1"/>
    <col min="14" max="14" width="7" customWidth="1"/>
  </cols>
  <sheetData>
    <row r="1" spans="1:27" ht="14">
      <c r="B1" s="222"/>
      <c r="C1" s="322" t="s">
        <v>296</v>
      </c>
      <c r="D1" s="373"/>
      <c r="E1" s="373"/>
      <c r="F1" s="374" t="s">
        <v>388</v>
      </c>
      <c r="G1" s="374"/>
      <c r="H1" s="374"/>
      <c r="I1" s="375"/>
      <c r="J1" s="375"/>
      <c r="K1" s="375"/>
      <c r="L1" s="375"/>
      <c r="M1" s="225"/>
      <c r="N1" s="225"/>
      <c r="O1" s="386"/>
      <c r="P1" s="386"/>
      <c r="Q1" s="2"/>
      <c r="U1" s="387"/>
      <c r="V1" s="387"/>
      <c r="W1" s="387"/>
      <c r="X1" s="387"/>
      <c r="Y1" s="387"/>
      <c r="Z1" s="387"/>
      <c r="AA1" s="387"/>
    </row>
    <row r="2" spans="1:27" ht="14">
      <c r="B2" s="222"/>
      <c r="D2" s="322" t="s">
        <v>389</v>
      </c>
      <c r="E2" s="373" t="e">
        <f>#REF!</f>
        <v>#REF!</v>
      </c>
      <c r="F2" s="373"/>
      <c r="G2" s="373"/>
      <c r="H2" s="373"/>
      <c r="I2" s="373"/>
      <c r="J2" s="373"/>
      <c r="K2" s="376"/>
      <c r="L2" s="376"/>
      <c r="M2" s="209"/>
      <c r="N2" s="203"/>
      <c r="O2" s="208"/>
      <c r="P2" s="208"/>
      <c r="Q2" s="3"/>
      <c r="U2" s="204"/>
      <c r="V2" s="204"/>
      <c r="W2" s="204"/>
      <c r="X2" s="204"/>
      <c r="Y2" s="204"/>
      <c r="Z2" s="204"/>
      <c r="AA2" s="204"/>
    </row>
    <row r="3" spans="1:27" ht="14">
      <c r="A3" s="369"/>
      <c r="B3" s="369"/>
      <c r="D3" s="322" t="s">
        <v>390</v>
      </c>
      <c r="E3" s="373" t="e">
        <f>#REF!</f>
        <v>#REF!</v>
      </c>
      <c r="F3" s="373"/>
      <c r="G3" s="373"/>
      <c r="H3" s="373"/>
      <c r="I3" s="373"/>
      <c r="J3" s="373"/>
      <c r="K3" s="373"/>
      <c r="L3" s="373"/>
      <c r="M3" s="41"/>
      <c r="N3" s="203"/>
      <c r="O3" s="208"/>
      <c r="P3" s="208"/>
      <c r="Q3" s="3"/>
      <c r="U3" s="204"/>
      <c r="V3" s="204"/>
      <c r="W3" s="204"/>
      <c r="X3" s="204"/>
      <c r="Y3" s="204"/>
      <c r="Z3" s="204"/>
      <c r="AA3" s="204"/>
    </row>
    <row r="4" spans="1:27" ht="24" customHeight="1">
      <c r="A4" s="390" t="s">
        <v>308</v>
      </c>
      <c r="B4" s="390"/>
      <c r="C4" s="388" t="e">
        <f>#REF!</f>
        <v>#REF!</v>
      </c>
      <c r="D4" s="388"/>
      <c r="E4" s="388"/>
      <c r="F4" s="388"/>
      <c r="G4" s="388"/>
      <c r="H4" s="388"/>
      <c r="I4" s="388"/>
      <c r="J4" s="388"/>
      <c r="K4" s="388"/>
      <c r="L4" s="388"/>
      <c r="M4" s="388"/>
      <c r="N4" s="388"/>
      <c r="O4" s="388"/>
      <c r="P4" s="388"/>
      <c r="Q4" s="3"/>
      <c r="U4" s="204"/>
      <c r="V4" s="204"/>
      <c r="W4" s="204"/>
      <c r="X4" s="204"/>
      <c r="Y4" s="204"/>
      <c r="Z4" s="204"/>
      <c r="AA4" s="204"/>
    </row>
    <row r="5" spans="1:27" ht="13">
      <c r="A5" s="21" t="s">
        <v>198</v>
      </c>
      <c r="B5" s="20"/>
      <c r="C5" s="20"/>
      <c r="D5" s="20"/>
      <c r="E5" s="20"/>
      <c r="F5" s="20"/>
      <c r="G5" s="20"/>
      <c r="H5" s="389" t="s">
        <v>364</v>
      </c>
      <c r="I5" s="389"/>
      <c r="J5" s="389"/>
      <c r="K5" s="389"/>
      <c r="L5" s="389"/>
      <c r="M5" s="389"/>
      <c r="N5" s="389"/>
      <c r="O5" s="386"/>
      <c r="P5" s="386"/>
      <c r="Q5" s="3"/>
    </row>
    <row r="6" spans="1:27" ht="13">
      <c r="A6" s="22" t="s">
        <v>209</v>
      </c>
      <c r="B6" s="23"/>
      <c r="C6" s="21"/>
      <c r="D6" s="21"/>
      <c r="E6" s="21"/>
      <c r="G6" s="21"/>
      <c r="H6" s="20"/>
      <c r="I6" s="20"/>
      <c r="J6" s="394" t="s">
        <v>391</v>
      </c>
      <c r="K6" s="394"/>
      <c r="L6" s="394"/>
      <c r="M6" s="20"/>
      <c r="N6" s="20"/>
      <c r="O6" s="20"/>
      <c r="P6" s="20"/>
      <c r="Q6" s="3"/>
    </row>
    <row r="7" spans="1:27" ht="23" customHeight="1">
      <c r="A7" s="29"/>
      <c r="B7" s="392" t="s">
        <v>162</v>
      </c>
      <c r="C7" s="393"/>
      <c r="D7" s="395" t="s">
        <v>163</v>
      </c>
      <c r="E7" s="395"/>
      <c r="F7" s="3"/>
      <c r="G7" s="3"/>
      <c r="H7" s="29"/>
      <c r="I7" s="29"/>
      <c r="J7" s="20"/>
      <c r="K7" s="210" t="s">
        <v>45</v>
      </c>
      <c r="L7" s="20"/>
      <c r="M7" s="29"/>
      <c r="N7" s="29"/>
      <c r="O7" s="29"/>
      <c r="P7" s="29"/>
      <c r="Q7" s="3"/>
      <c r="R7" s="8"/>
      <c r="S7" s="8"/>
      <c r="T7" s="8"/>
    </row>
    <row r="8" spans="1:27" ht="42">
      <c r="A8" s="206" t="s">
        <v>164</v>
      </c>
      <c r="B8" s="58" t="s">
        <v>165</v>
      </c>
      <c r="C8" s="59" t="s">
        <v>166</v>
      </c>
      <c r="D8" s="259" t="s">
        <v>74</v>
      </c>
      <c r="E8" s="211" t="s">
        <v>182</v>
      </c>
      <c r="F8" s="11"/>
      <c r="G8" s="11"/>
      <c r="H8" s="24"/>
      <c r="I8" s="24"/>
      <c r="J8" s="61"/>
      <c r="K8" s="24"/>
      <c r="L8" s="24"/>
      <c r="M8" s="24"/>
      <c r="N8" s="24"/>
      <c r="O8" s="24"/>
      <c r="P8" s="24"/>
      <c r="Q8" s="3"/>
      <c r="R8" s="8"/>
      <c r="S8" s="8"/>
      <c r="T8" s="8"/>
    </row>
    <row r="9" spans="1:27" ht="18" customHeight="1">
      <c r="A9" s="26" t="s">
        <v>167</v>
      </c>
      <c r="B9" s="27" t="s">
        <v>36</v>
      </c>
      <c r="C9" s="57"/>
      <c r="D9" s="60"/>
      <c r="E9" s="32"/>
      <c r="F9" s="26"/>
      <c r="G9" s="27"/>
      <c r="H9" s="20"/>
      <c r="I9" s="20"/>
      <c r="J9" s="28"/>
      <c r="K9" s="20"/>
      <c r="L9" s="20"/>
      <c r="M9" s="20"/>
      <c r="N9" s="20"/>
      <c r="O9" s="20"/>
      <c r="P9" s="20"/>
      <c r="Q9" s="3"/>
      <c r="R9" s="8"/>
      <c r="S9" s="8"/>
      <c r="T9" s="8"/>
    </row>
    <row r="10" spans="1:27" ht="13">
      <c r="A10" s="24"/>
      <c r="B10" s="196"/>
      <c r="C10" s="197"/>
      <c r="D10" s="189"/>
      <c r="E10" s="189"/>
      <c r="F10" s="396"/>
      <c r="G10" s="396"/>
      <c r="H10" s="396"/>
      <c r="I10" s="396"/>
      <c r="J10" s="396"/>
      <c r="K10" s="396"/>
      <c r="L10" s="396"/>
      <c r="M10" s="396"/>
      <c r="N10" s="396"/>
      <c r="O10" s="396"/>
      <c r="P10" s="396"/>
      <c r="Q10" s="12"/>
      <c r="R10" s="9"/>
      <c r="S10" s="9"/>
      <c r="T10" s="9"/>
      <c r="U10" s="9"/>
      <c r="V10" s="9"/>
      <c r="W10" s="9"/>
      <c r="X10" s="9"/>
    </row>
    <row r="11" spans="1:27" ht="13" customHeight="1">
      <c r="A11" s="24"/>
      <c r="B11" s="196"/>
      <c r="C11" s="197"/>
      <c r="D11" s="189"/>
      <c r="E11" s="189"/>
      <c r="F11" s="396"/>
      <c r="G11" s="396"/>
      <c r="H11" s="396"/>
      <c r="I11" s="396"/>
      <c r="J11" s="396"/>
      <c r="K11" s="396"/>
      <c r="L11" s="396"/>
      <c r="M11" s="396"/>
      <c r="N11" s="396"/>
      <c r="O11" s="396"/>
      <c r="P11" s="396"/>
      <c r="Q11" s="3"/>
    </row>
    <row r="12" spans="1:27" ht="13">
      <c r="A12" s="24"/>
      <c r="B12" s="196"/>
      <c r="C12" s="197"/>
      <c r="D12" s="189"/>
      <c r="E12" s="189"/>
      <c r="F12" s="397"/>
      <c r="G12" s="397"/>
      <c r="H12" s="397"/>
      <c r="I12" s="397"/>
      <c r="J12" s="397"/>
      <c r="K12" s="397"/>
      <c r="L12" s="397"/>
      <c r="M12" s="397"/>
      <c r="N12" s="397"/>
      <c r="O12" s="397"/>
      <c r="P12" s="397"/>
      <c r="Q12" s="3"/>
    </row>
    <row r="13" spans="1:27" ht="13">
      <c r="A13" s="24"/>
      <c r="B13" s="196"/>
      <c r="C13" s="197"/>
      <c r="D13" s="189"/>
      <c r="E13" s="189"/>
      <c r="F13" s="397"/>
      <c r="G13" s="397"/>
      <c r="H13" s="397"/>
      <c r="I13" s="397"/>
      <c r="J13" s="397"/>
      <c r="K13" s="397"/>
      <c r="L13" s="397"/>
      <c r="M13" s="397"/>
      <c r="N13" s="397"/>
      <c r="O13" s="397"/>
      <c r="P13" s="397"/>
      <c r="Q13" s="3"/>
    </row>
    <row r="14" spans="1:27" ht="17" customHeight="1">
      <c r="A14" s="81">
        <f>SUM(A10:A13)</f>
        <v>0</v>
      </c>
      <c r="B14" s="82">
        <f>SUM(B10:B13)</f>
        <v>0</v>
      </c>
      <c r="C14" s="83">
        <f>SUM(C10:C13)</f>
        <v>0</v>
      </c>
      <c r="D14" s="91">
        <f>SUM(D10:D13)</f>
        <v>0</v>
      </c>
      <c r="E14" s="91">
        <f>SUM(E10:E13)</f>
        <v>0</v>
      </c>
      <c r="F14" s="391" t="s">
        <v>213</v>
      </c>
      <c r="G14" s="391"/>
      <c r="H14" s="391"/>
      <c r="I14" s="391"/>
      <c r="J14" s="391"/>
      <c r="K14" s="31"/>
      <c r="L14" s="31"/>
      <c r="M14" s="31"/>
      <c r="N14" s="31"/>
      <c r="O14" s="31"/>
      <c r="P14" s="31"/>
      <c r="Q14" s="3"/>
    </row>
    <row r="15" spans="1:27" ht="20" customHeight="1">
      <c r="A15" s="39" t="s">
        <v>214</v>
      </c>
      <c r="B15" s="34" t="s">
        <v>215</v>
      </c>
      <c r="C15" s="30"/>
      <c r="D15" s="30"/>
      <c r="E15" s="220"/>
      <c r="F15" s="398"/>
      <c r="G15" s="398"/>
      <c r="H15" s="398"/>
      <c r="I15" s="398"/>
      <c r="J15" s="398"/>
      <c r="K15" s="398"/>
      <c r="L15" s="398"/>
      <c r="M15" s="398"/>
      <c r="N15" s="398"/>
      <c r="O15" s="398"/>
      <c r="P15" s="398"/>
      <c r="Q15" s="3"/>
    </row>
    <row r="16" spans="1:27" ht="13" customHeight="1">
      <c r="A16" s="99"/>
      <c r="B16" s="190"/>
      <c r="C16" s="191"/>
      <c r="D16" s="189"/>
      <c r="E16" s="189"/>
      <c r="F16" s="396"/>
      <c r="G16" s="396"/>
      <c r="H16" s="396"/>
      <c r="I16" s="396"/>
      <c r="J16" s="396"/>
      <c r="K16" s="396"/>
      <c r="L16" s="396"/>
      <c r="M16" s="396"/>
      <c r="N16" s="396"/>
      <c r="O16" s="396"/>
      <c r="P16" s="396"/>
      <c r="Q16" s="3"/>
    </row>
    <row r="17" spans="1:17" ht="13">
      <c r="A17" s="99"/>
      <c r="B17" s="190"/>
      <c r="C17" s="191"/>
      <c r="D17" s="189"/>
      <c r="E17" s="189"/>
      <c r="F17" s="397"/>
      <c r="G17" s="397"/>
      <c r="H17" s="397"/>
      <c r="I17" s="397"/>
      <c r="J17" s="397"/>
      <c r="K17" s="397"/>
      <c r="L17" s="397"/>
      <c r="M17" s="397"/>
      <c r="N17" s="397"/>
      <c r="O17" s="397"/>
      <c r="P17" s="397"/>
      <c r="Q17" s="3"/>
    </row>
    <row r="18" spans="1:17" ht="13">
      <c r="A18" s="189"/>
      <c r="B18" s="195"/>
      <c r="C18" s="191"/>
      <c r="D18" s="189"/>
      <c r="E18" s="189"/>
      <c r="F18" s="397"/>
      <c r="G18" s="397"/>
      <c r="H18" s="397"/>
      <c r="I18" s="397"/>
      <c r="J18" s="397"/>
      <c r="K18" s="397"/>
      <c r="L18" s="397"/>
      <c r="M18" s="397"/>
      <c r="N18" s="397"/>
      <c r="O18" s="397"/>
      <c r="P18" s="397"/>
      <c r="Q18" s="3"/>
    </row>
    <row r="19" spans="1:17" ht="16" customHeight="1">
      <c r="A19" s="75">
        <f>SUM(A16:A18)</f>
        <v>0</v>
      </c>
      <c r="B19" s="76">
        <f>SUM(B16:B18)</f>
        <v>0</v>
      </c>
      <c r="C19" s="77">
        <f>SUM(C16:C18)</f>
        <v>0</v>
      </c>
      <c r="D19" s="91">
        <f>SUM(D16:D18)</f>
        <v>0</v>
      </c>
      <c r="E19" s="91">
        <f>SUM(E16:E18)</f>
        <v>0</v>
      </c>
      <c r="F19" s="391" t="s">
        <v>125</v>
      </c>
      <c r="G19" s="391"/>
      <c r="H19" s="31"/>
      <c r="I19" s="31"/>
      <c r="J19" s="31"/>
      <c r="K19" s="31"/>
      <c r="L19" s="31"/>
      <c r="M19" s="31"/>
      <c r="N19" s="31"/>
      <c r="O19" s="31"/>
      <c r="P19" s="31"/>
      <c r="Q19" s="3"/>
    </row>
    <row r="20" spans="1:17" ht="18" customHeight="1">
      <c r="A20" s="65" t="s">
        <v>236</v>
      </c>
      <c r="B20" s="66"/>
      <c r="C20" s="66"/>
      <c r="D20" s="212"/>
      <c r="E20" s="212"/>
      <c r="F20" s="3"/>
      <c r="G20" s="67"/>
      <c r="H20" s="68"/>
      <c r="I20" s="68"/>
      <c r="J20" s="68"/>
      <c r="K20" s="68"/>
      <c r="L20" s="68"/>
      <c r="M20" s="68"/>
      <c r="N20" s="68"/>
      <c r="O20" s="68"/>
      <c r="P20" s="68"/>
      <c r="Q20" s="3"/>
    </row>
    <row r="21" spans="1:17" ht="17" customHeight="1">
      <c r="A21" s="37" t="s">
        <v>237</v>
      </c>
      <c r="B21" s="27" t="s">
        <v>238</v>
      </c>
      <c r="C21" s="30"/>
      <c r="D21" s="30"/>
      <c r="E21" s="30"/>
      <c r="F21" s="399"/>
      <c r="G21" s="400"/>
      <c r="H21" s="400"/>
      <c r="I21" s="400"/>
      <c r="J21" s="400"/>
      <c r="K21" s="400"/>
      <c r="L21" s="400"/>
      <c r="M21" s="400"/>
      <c r="N21" s="400"/>
      <c r="O21" s="400"/>
      <c r="P21" s="400"/>
      <c r="Q21" s="3"/>
    </row>
    <row r="22" spans="1:17" ht="13">
      <c r="A22" s="24"/>
      <c r="B22" s="192"/>
      <c r="C22" s="193"/>
      <c r="D22" s="213"/>
      <c r="E22" s="189"/>
      <c r="F22" s="397"/>
      <c r="G22" s="397"/>
      <c r="H22" s="397"/>
      <c r="I22" s="397"/>
      <c r="J22" s="397"/>
      <c r="K22" s="397"/>
      <c r="L22" s="397"/>
      <c r="M22" s="397"/>
      <c r="N22" s="397"/>
      <c r="O22" s="397"/>
      <c r="P22" s="397"/>
      <c r="Q22" s="3"/>
    </row>
    <row r="23" spans="1:17" ht="13">
      <c r="A23" s="99"/>
      <c r="B23" s="194"/>
      <c r="C23" s="193"/>
      <c r="D23" s="189"/>
      <c r="E23" s="189"/>
      <c r="F23" s="397"/>
      <c r="G23" s="397"/>
      <c r="H23" s="397"/>
      <c r="I23" s="397"/>
      <c r="J23" s="397"/>
      <c r="K23" s="397"/>
      <c r="L23" s="397"/>
      <c r="M23" s="397"/>
      <c r="N23" s="397"/>
      <c r="O23" s="397"/>
      <c r="P23" s="397"/>
      <c r="Q23" s="3"/>
    </row>
    <row r="24" spans="1:17" ht="13">
      <c r="A24" s="99"/>
      <c r="B24" s="194"/>
      <c r="C24" s="193"/>
      <c r="D24" s="189"/>
      <c r="E24" s="189"/>
      <c r="F24" s="397"/>
      <c r="G24" s="397"/>
      <c r="H24" s="397"/>
      <c r="I24" s="397"/>
      <c r="J24" s="397"/>
      <c r="K24" s="397"/>
      <c r="L24" s="397"/>
      <c r="M24" s="397"/>
      <c r="N24" s="397"/>
      <c r="O24" s="397"/>
      <c r="P24" s="397"/>
      <c r="Q24" s="3"/>
    </row>
    <row r="25" spans="1:17" ht="13">
      <c r="A25" s="74">
        <f>SUM(A22:A24)</f>
        <v>0</v>
      </c>
      <c r="B25" s="78">
        <f>SUM(B22:B24)</f>
        <v>0</v>
      </c>
      <c r="C25" s="79">
        <f>SUM(C22:C24)</f>
        <v>0</v>
      </c>
      <c r="D25" s="91">
        <f>SUM(D22:D24)</f>
        <v>0</v>
      </c>
      <c r="E25" s="91">
        <f>SUM(E22:E24)</f>
        <v>0</v>
      </c>
      <c r="F25" s="391" t="s">
        <v>21</v>
      </c>
      <c r="G25" s="391"/>
      <c r="H25" s="31"/>
      <c r="I25" s="31"/>
      <c r="J25" s="31"/>
      <c r="K25" s="31"/>
      <c r="L25" s="31"/>
      <c r="M25" s="31"/>
      <c r="N25" s="31"/>
      <c r="O25" s="31"/>
      <c r="P25" s="31"/>
      <c r="Q25" s="3"/>
    </row>
    <row r="26" spans="1:17" ht="18" customHeight="1">
      <c r="A26" s="39" t="s">
        <v>239</v>
      </c>
      <c r="B26" s="34" t="s">
        <v>240</v>
      </c>
      <c r="C26" s="38"/>
      <c r="D26" s="36"/>
      <c r="E26" s="36"/>
      <c r="F26" s="399"/>
      <c r="G26" s="400"/>
      <c r="H26" s="400"/>
      <c r="I26" s="400"/>
      <c r="J26" s="400"/>
      <c r="K26" s="400"/>
      <c r="L26" s="400"/>
      <c r="M26" s="400"/>
      <c r="N26" s="400"/>
      <c r="O26" s="400"/>
      <c r="P26" s="400"/>
      <c r="Q26" s="3"/>
    </row>
    <row r="27" spans="1:17" ht="13" customHeight="1">
      <c r="A27" s="24"/>
      <c r="B27" s="188"/>
      <c r="C27" s="189"/>
      <c r="D27" s="189"/>
      <c r="E27" s="189"/>
      <c r="F27" s="396"/>
      <c r="G27" s="396"/>
      <c r="H27" s="396"/>
      <c r="I27" s="396"/>
      <c r="J27" s="396"/>
      <c r="K27" s="396"/>
      <c r="L27" s="396"/>
      <c r="M27" s="396"/>
      <c r="N27" s="396"/>
      <c r="O27" s="396"/>
      <c r="P27" s="396"/>
      <c r="Q27" s="3"/>
    </row>
    <row r="28" spans="1:17" ht="13">
      <c r="A28" s="99"/>
      <c r="B28" s="190"/>
      <c r="C28" s="191"/>
      <c r="D28" s="189"/>
      <c r="E28" s="189"/>
      <c r="F28" s="397"/>
      <c r="G28" s="397"/>
      <c r="H28" s="397"/>
      <c r="I28" s="397"/>
      <c r="J28" s="397"/>
      <c r="K28" s="397"/>
      <c r="L28" s="397"/>
      <c r="M28" s="397"/>
      <c r="N28" s="397"/>
      <c r="O28" s="397"/>
      <c r="P28" s="397"/>
      <c r="Q28" s="3"/>
    </row>
    <row r="29" spans="1:17" ht="13">
      <c r="A29" s="99"/>
      <c r="B29" s="190"/>
      <c r="C29" s="191"/>
      <c r="D29" s="189"/>
      <c r="E29" s="189"/>
      <c r="F29" s="397"/>
      <c r="G29" s="397"/>
      <c r="H29" s="397"/>
      <c r="I29" s="397"/>
      <c r="J29" s="397"/>
      <c r="K29" s="397"/>
      <c r="L29" s="397"/>
      <c r="M29" s="397"/>
      <c r="N29" s="397"/>
      <c r="O29" s="397"/>
      <c r="P29" s="397"/>
      <c r="Q29" s="3"/>
    </row>
    <row r="30" spans="1:17" ht="13">
      <c r="A30" s="74">
        <f>SUM(A27:A29)</f>
        <v>0</v>
      </c>
      <c r="B30" s="80">
        <f>SUM(B27:B29)</f>
        <v>0</v>
      </c>
      <c r="C30" s="80">
        <f>SUM(C27:C29)</f>
        <v>0</v>
      </c>
      <c r="D30" s="91">
        <f>SUM(D27:D29)</f>
        <v>0</v>
      </c>
      <c r="E30" s="91">
        <f>SUM(E27:E29)</f>
        <v>0</v>
      </c>
      <c r="F30" s="391" t="s">
        <v>22</v>
      </c>
      <c r="G30" s="391"/>
      <c r="H30" s="31"/>
      <c r="I30" s="31"/>
      <c r="J30" s="31"/>
      <c r="K30" s="31"/>
      <c r="L30" s="31"/>
      <c r="M30" s="31"/>
      <c r="N30" s="31"/>
      <c r="O30" s="31"/>
      <c r="P30" s="31"/>
      <c r="Q30" s="3"/>
    </row>
    <row r="31" spans="1:17" ht="20" customHeight="1">
      <c r="A31" s="33" t="s">
        <v>241</v>
      </c>
      <c r="B31" s="34" t="s">
        <v>368</v>
      </c>
      <c r="C31" s="36"/>
      <c r="D31" s="36"/>
      <c r="E31" s="36"/>
      <c r="F31" s="399"/>
      <c r="G31" s="400"/>
      <c r="H31" s="400"/>
      <c r="I31" s="400"/>
      <c r="J31" s="400"/>
      <c r="K31" s="400"/>
      <c r="L31" s="400"/>
      <c r="M31" s="400"/>
      <c r="N31" s="400"/>
      <c r="O31" s="400"/>
      <c r="P31" s="400"/>
      <c r="Q31" s="3"/>
    </row>
    <row r="32" spans="1:17" ht="13">
      <c r="A32" s="98"/>
      <c r="B32" s="186"/>
      <c r="C32" s="187"/>
      <c r="D32" s="70"/>
      <c r="E32" s="70"/>
      <c r="F32" s="401"/>
      <c r="G32" s="401"/>
      <c r="H32" s="401"/>
      <c r="I32" s="401"/>
      <c r="J32" s="401"/>
      <c r="K32" s="401"/>
      <c r="L32" s="401"/>
      <c r="M32" s="401"/>
      <c r="N32" s="401"/>
      <c r="O32" s="401"/>
      <c r="P32" s="401"/>
      <c r="Q32" s="3"/>
    </row>
    <row r="33" spans="1:17" ht="19" customHeight="1">
      <c r="A33" s="33" t="s">
        <v>160</v>
      </c>
      <c r="B33" s="34" t="s">
        <v>161</v>
      </c>
      <c r="C33" s="36"/>
      <c r="D33" s="36"/>
      <c r="E33" s="36"/>
      <c r="F33" s="399"/>
      <c r="G33" s="400"/>
      <c r="H33" s="400"/>
      <c r="I33" s="400"/>
      <c r="J33" s="400"/>
      <c r="K33" s="400"/>
      <c r="L33" s="400"/>
      <c r="M33" s="400"/>
      <c r="N33" s="400"/>
      <c r="O33" s="400"/>
      <c r="P33" s="400"/>
      <c r="Q33" s="3"/>
    </row>
    <row r="34" spans="1:17" ht="13">
      <c r="A34" s="98"/>
      <c r="B34" s="186"/>
      <c r="C34" s="187"/>
      <c r="D34" s="70"/>
      <c r="E34" s="70"/>
      <c r="F34" s="401"/>
      <c r="G34" s="401"/>
      <c r="H34" s="401"/>
      <c r="I34" s="401"/>
      <c r="J34" s="401"/>
      <c r="K34" s="401"/>
      <c r="L34" s="401"/>
      <c r="M34" s="401"/>
      <c r="N34" s="401"/>
      <c r="O34" s="401"/>
      <c r="P34" s="401"/>
      <c r="Q34" s="3"/>
    </row>
    <row r="35" spans="1:17" ht="24" customHeight="1">
      <c r="A35" s="33" t="s">
        <v>11</v>
      </c>
      <c r="B35" s="34" t="s">
        <v>12</v>
      </c>
      <c r="C35" s="38"/>
      <c r="D35" s="36"/>
      <c r="E35" s="36"/>
      <c r="F35" s="399"/>
      <c r="G35" s="400"/>
      <c r="H35" s="400"/>
      <c r="I35" s="400"/>
      <c r="J35" s="400"/>
      <c r="K35" s="400"/>
      <c r="L35" s="400"/>
      <c r="M35" s="400"/>
      <c r="N35" s="400"/>
      <c r="O35" s="400"/>
      <c r="P35" s="400"/>
      <c r="Q35" s="3"/>
    </row>
    <row r="36" spans="1:17" ht="13">
      <c r="A36" s="98"/>
      <c r="B36" s="186"/>
      <c r="C36" s="187"/>
      <c r="D36" s="70"/>
      <c r="E36" s="70"/>
      <c r="F36" s="401"/>
      <c r="G36" s="401"/>
      <c r="H36" s="401"/>
      <c r="I36" s="401"/>
      <c r="J36" s="401"/>
      <c r="K36" s="401"/>
      <c r="L36" s="401"/>
      <c r="M36" s="401"/>
      <c r="N36" s="401"/>
      <c r="O36" s="401"/>
      <c r="P36" s="401"/>
      <c r="Q36" s="3"/>
    </row>
    <row r="37" spans="1:17" ht="23" customHeight="1">
      <c r="A37" s="33" t="s">
        <v>187</v>
      </c>
      <c r="B37" s="405"/>
      <c r="C37" s="406"/>
      <c r="D37" s="36"/>
      <c r="E37" s="36"/>
      <c r="F37" s="399"/>
      <c r="G37" s="400"/>
      <c r="H37" s="400"/>
      <c r="I37" s="400"/>
      <c r="J37" s="400"/>
      <c r="K37" s="400"/>
      <c r="L37" s="400"/>
      <c r="M37" s="400"/>
      <c r="N37" s="400"/>
      <c r="O37" s="400"/>
      <c r="P37" s="400"/>
      <c r="Q37" s="3"/>
    </row>
    <row r="38" spans="1:17" ht="13">
      <c r="A38" s="98"/>
      <c r="B38" s="186"/>
      <c r="C38" s="187"/>
      <c r="D38" s="70"/>
      <c r="E38" s="70"/>
      <c r="F38" s="401"/>
      <c r="G38" s="401"/>
      <c r="H38" s="401"/>
      <c r="I38" s="401"/>
      <c r="J38" s="401"/>
      <c r="K38" s="401"/>
      <c r="L38" s="401"/>
      <c r="M38" s="401"/>
      <c r="N38" s="401"/>
      <c r="O38" s="401"/>
      <c r="P38" s="401"/>
      <c r="Q38" s="3"/>
    </row>
    <row r="39" spans="1:17" ht="19" customHeight="1">
      <c r="A39" s="37" t="s">
        <v>189</v>
      </c>
      <c r="B39" s="27" t="s">
        <v>232</v>
      </c>
      <c r="C39" s="38"/>
      <c r="D39" s="36"/>
      <c r="E39" s="36"/>
      <c r="F39" s="399"/>
      <c r="G39" s="400"/>
      <c r="H39" s="400"/>
      <c r="I39" s="400"/>
      <c r="J39" s="400"/>
      <c r="K39" s="400"/>
      <c r="L39" s="400"/>
      <c r="M39" s="400"/>
      <c r="N39" s="400"/>
      <c r="O39" s="400"/>
      <c r="P39" s="400"/>
      <c r="Q39" s="3"/>
    </row>
    <row r="40" spans="1:17" ht="13">
      <c r="A40" s="185"/>
      <c r="B40" s="186"/>
      <c r="C40" s="187"/>
      <c r="D40" s="70"/>
      <c r="E40" s="70"/>
      <c r="F40" s="404"/>
      <c r="G40" s="404"/>
      <c r="H40" s="404"/>
      <c r="I40" s="404"/>
      <c r="J40" s="404"/>
      <c r="K40" s="404"/>
      <c r="L40" s="404"/>
      <c r="M40" s="404"/>
      <c r="N40" s="404"/>
      <c r="O40" s="404"/>
      <c r="P40" s="404"/>
      <c r="Q40" s="3"/>
    </row>
    <row r="41" spans="1:17" s="181" customFormat="1" ht="20" customHeight="1">
      <c r="A41" s="37" t="s">
        <v>223</v>
      </c>
      <c r="B41" s="27" t="s">
        <v>221</v>
      </c>
      <c r="C41" s="182"/>
      <c r="D41" s="214"/>
      <c r="E41" s="214"/>
      <c r="F41" s="398"/>
      <c r="G41" s="398"/>
      <c r="H41" s="398"/>
      <c r="I41" s="398"/>
      <c r="J41" s="398"/>
      <c r="K41" s="398"/>
      <c r="L41" s="398"/>
      <c r="M41" s="398"/>
      <c r="N41" s="398"/>
      <c r="O41" s="398"/>
      <c r="P41" s="398"/>
      <c r="Q41" s="10"/>
    </row>
    <row r="42" spans="1:17" ht="13">
      <c r="A42" s="185"/>
      <c r="B42" s="186"/>
      <c r="C42" s="187"/>
      <c r="D42" s="70"/>
      <c r="E42" s="70"/>
      <c r="F42" s="404"/>
      <c r="G42" s="404"/>
      <c r="H42" s="404"/>
      <c r="I42" s="404"/>
      <c r="J42" s="404"/>
      <c r="K42" s="404"/>
      <c r="L42" s="404"/>
      <c r="M42" s="404"/>
      <c r="N42" s="404"/>
      <c r="O42" s="404"/>
      <c r="P42" s="404"/>
      <c r="Q42" s="3"/>
    </row>
    <row r="43" spans="1:17" ht="15" customHeight="1">
      <c r="A43" s="64"/>
      <c r="B43" s="62"/>
      <c r="C43" s="63"/>
      <c r="D43" s="91">
        <f>D14+D19+D25+D30+D32+D34+D36+D38+D40+D42</f>
        <v>0</v>
      </c>
      <c r="E43" s="91">
        <f>E14+E19+E25+E30+E32+E34+E36+E38+E40+E42</f>
        <v>0</v>
      </c>
      <c r="F43" s="399" t="s">
        <v>181</v>
      </c>
      <c r="G43" s="407"/>
      <c r="H43" s="407"/>
      <c r="I43" s="407"/>
      <c r="J43" s="29"/>
      <c r="K43" s="29"/>
      <c r="L43" s="29"/>
      <c r="M43" s="29"/>
      <c r="N43" s="29"/>
      <c r="O43" s="29"/>
      <c r="P43" s="29"/>
      <c r="Q43" s="3"/>
    </row>
    <row r="44" spans="1:17" ht="18" customHeight="1">
      <c r="A44" s="86" t="s">
        <v>233</v>
      </c>
      <c r="B44" s="84"/>
      <c r="C44" s="84"/>
      <c r="D44" s="200">
        <v>0</v>
      </c>
      <c r="E44" s="221">
        <v>0</v>
      </c>
      <c r="F44" s="396"/>
      <c r="G44" s="396"/>
      <c r="H44" s="396"/>
      <c r="I44" s="396"/>
      <c r="J44" s="396"/>
      <c r="K44" s="396"/>
      <c r="L44" s="396"/>
      <c r="M44" s="396"/>
      <c r="N44" s="396"/>
      <c r="O44" s="396"/>
      <c r="P44" s="396"/>
      <c r="Q44" s="3"/>
    </row>
    <row r="45" spans="1:17" ht="19" customHeight="1">
      <c r="A45" s="87">
        <f>A40+A38+A36+A34+A32+A30+A25+A19+A14+A42</f>
        <v>0</v>
      </c>
      <c r="B45" s="75">
        <f>B40+B38+B36+B34+B32+B30+B25+B19+B14+B42</f>
        <v>0</v>
      </c>
      <c r="C45" s="87">
        <f>C40+C38+C36+C34+C32+C30+C25+C19+C14+C42</f>
        <v>0</v>
      </c>
      <c r="D45" s="215">
        <f>D43+D44</f>
        <v>0</v>
      </c>
      <c r="E45" s="87">
        <f>E43+E44</f>
        <v>0</v>
      </c>
      <c r="F45" s="402" t="s">
        <v>234</v>
      </c>
      <c r="G45" s="403"/>
      <c r="H45" s="403"/>
      <c r="I45" s="403"/>
      <c r="J45" s="69"/>
      <c r="K45" s="69"/>
      <c r="L45" s="69"/>
      <c r="M45" s="69"/>
      <c r="N45" s="69"/>
      <c r="O45" s="69"/>
      <c r="P45" s="69"/>
      <c r="Q45" s="3"/>
    </row>
    <row r="46" spans="1:17" ht="24" customHeight="1">
      <c r="A46" s="27" t="s">
        <v>235</v>
      </c>
      <c r="B46" s="41"/>
      <c r="C46" s="29"/>
      <c r="D46" s="30"/>
      <c r="E46" s="30"/>
      <c r="F46" s="399"/>
      <c r="G46" s="400"/>
      <c r="H46" s="400"/>
      <c r="I46" s="400"/>
      <c r="J46" s="400"/>
      <c r="K46" s="400"/>
      <c r="L46" s="400"/>
      <c r="M46" s="400"/>
      <c r="N46" s="400"/>
      <c r="O46" s="400"/>
      <c r="P46" s="400"/>
      <c r="Q46" s="3"/>
    </row>
    <row r="47" spans="1:17" ht="13" customHeight="1">
      <c r="A47" s="40"/>
      <c r="B47" s="40"/>
      <c r="C47" s="40"/>
      <c r="D47" s="216"/>
      <c r="E47" s="216"/>
      <c r="F47" s="396"/>
      <c r="G47" s="396"/>
      <c r="H47" s="396"/>
      <c r="I47" s="396"/>
      <c r="J47" s="396"/>
      <c r="K47" s="396"/>
      <c r="L47" s="396"/>
      <c r="M47" s="396"/>
      <c r="N47" s="396"/>
      <c r="O47" s="396"/>
      <c r="P47" s="396"/>
      <c r="Q47" s="3"/>
    </row>
    <row r="48" spans="1:17" ht="13">
      <c r="A48" s="40"/>
      <c r="B48" s="40"/>
      <c r="C48" s="40"/>
      <c r="D48" s="189"/>
      <c r="E48" s="189"/>
      <c r="F48" s="396"/>
      <c r="G48" s="396"/>
      <c r="H48" s="396"/>
      <c r="I48" s="396"/>
      <c r="J48" s="396"/>
      <c r="K48" s="396"/>
      <c r="L48" s="396"/>
      <c r="M48" s="396"/>
      <c r="N48" s="396"/>
      <c r="O48" s="396"/>
      <c r="P48" s="396"/>
      <c r="Q48" s="3"/>
    </row>
    <row r="49" spans="1:19" ht="13">
      <c r="A49" s="40"/>
      <c r="B49" s="40"/>
      <c r="C49" s="40"/>
      <c r="D49" s="189"/>
      <c r="E49" s="189"/>
      <c r="F49" s="396"/>
      <c r="G49" s="396"/>
      <c r="H49" s="396"/>
      <c r="I49" s="396"/>
      <c r="J49" s="396"/>
      <c r="K49" s="396"/>
      <c r="L49" s="396"/>
      <c r="M49" s="396"/>
      <c r="N49" s="396"/>
      <c r="O49" s="396"/>
      <c r="P49" s="396"/>
      <c r="Q49" s="3"/>
    </row>
    <row r="50" spans="1:19" ht="19" customHeight="1">
      <c r="A50" s="40"/>
      <c r="B50" s="40"/>
      <c r="C50" s="40"/>
      <c r="D50" s="91">
        <f>SUM(D47:D49)</f>
        <v>0</v>
      </c>
      <c r="E50" s="91">
        <f>SUM(E47:E49)</f>
        <v>0</v>
      </c>
      <c r="F50" s="399" t="s">
        <v>57</v>
      </c>
      <c r="G50" s="400"/>
      <c r="H50" s="400"/>
      <c r="I50" s="400"/>
      <c r="J50" s="400"/>
      <c r="K50" s="400"/>
      <c r="L50" s="400"/>
      <c r="M50" s="400"/>
      <c r="N50" s="400"/>
      <c r="O50" s="400"/>
      <c r="P50" s="400"/>
      <c r="Q50" s="9"/>
      <c r="R50" s="9"/>
      <c r="S50" s="9"/>
    </row>
    <row r="51" spans="1:19" ht="24" customHeight="1">
      <c r="A51" s="27" t="s">
        <v>137</v>
      </c>
      <c r="B51" s="27"/>
      <c r="C51" s="27"/>
      <c r="D51" s="217"/>
      <c r="E51" s="217"/>
      <c r="F51" s="409"/>
      <c r="G51" s="409"/>
      <c r="H51" s="409"/>
      <c r="I51" s="409"/>
      <c r="J51" s="409"/>
      <c r="K51" s="409"/>
      <c r="L51" s="409"/>
      <c r="M51" s="409"/>
      <c r="N51" s="409"/>
      <c r="O51" s="409"/>
      <c r="P51" s="409"/>
    </row>
    <row r="52" spans="1:19" ht="13" customHeight="1">
      <c r="A52" s="40"/>
      <c r="B52" s="40"/>
      <c r="C52" s="40"/>
      <c r="D52" s="189"/>
      <c r="E52" s="189"/>
      <c r="F52" s="396"/>
      <c r="G52" s="396"/>
      <c r="H52" s="396"/>
      <c r="I52" s="396"/>
      <c r="J52" s="396"/>
      <c r="K52" s="396"/>
      <c r="L52" s="396"/>
      <c r="M52" s="396"/>
      <c r="N52" s="396"/>
      <c r="O52" s="396"/>
      <c r="P52" s="396"/>
    </row>
    <row r="53" spans="1:19" ht="13" customHeight="1">
      <c r="A53" s="40"/>
      <c r="B53" s="40"/>
      <c r="C53" s="40"/>
      <c r="D53" s="189"/>
      <c r="E53" s="189"/>
      <c r="F53" s="396"/>
      <c r="G53" s="396"/>
      <c r="H53" s="396"/>
      <c r="I53" s="396"/>
      <c r="J53" s="396"/>
      <c r="K53" s="396"/>
      <c r="L53" s="396"/>
      <c r="M53" s="396"/>
      <c r="N53" s="396"/>
      <c r="O53" s="396"/>
      <c r="P53" s="396"/>
    </row>
    <row r="54" spans="1:19" ht="13" customHeight="1">
      <c r="A54" s="40"/>
      <c r="B54" s="40"/>
      <c r="C54" s="40"/>
      <c r="D54" s="189"/>
      <c r="E54" s="189"/>
      <c r="F54" s="396"/>
      <c r="G54" s="396"/>
      <c r="H54" s="396"/>
      <c r="I54" s="396"/>
      <c r="J54" s="396"/>
      <c r="K54" s="396"/>
      <c r="L54" s="396"/>
      <c r="M54" s="396"/>
      <c r="N54" s="396"/>
      <c r="O54" s="396"/>
      <c r="P54" s="396"/>
    </row>
    <row r="55" spans="1:19" ht="13" customHeight="1">
      <c r="A55" s="40"/>
      <c r="B55" s="40"/>
      <c r="C55" s="40"/>
      <c r="D55" s="189"/>
      <c r="E55" s="189"/>
      <c r="F55" s="396"/>
      <c r="G55" s="396"/>
      <c r="H55" s="396"/>
      <c r="I55" s="396"/>
      <c r="J55" s="396"/>
      <c r="K55" s="396"/>
      <c r="L55" s="396"/>
      <c r="M55" s="396"/>
      <c r="N55" s="396"/>
      <c r="O55" s="396"/>
      <c r="P55" s="396"/>
    </row>
    <row r="56" spans="1:19" ht="13" customHeight="1">
      <c r="A56" s="40"/>
      <c r="B56" s="40"/>
      <c r="C56" s="40"/>
      <c r="D56" s="189"/>
      <c r="E56" s="189"/>
      <c r="F56" s="396"/>
      <c r="G56" s="396"/>
      <c r="H56" s="396"/>
      <c r="I56" s="396"/>
      <c r="J56" s="396"/>
      <c r="K56" s="396"/>
      <c r="L56" s="396"/>
      <c r="M56" s="396"/>
      <c r="N56" s="396"/>
      <c r="O56" s="396"/>
      <c r="P56" s="396"/>
    </row>
    <row r="57" spans="1:19" ht="16" customHeight="1">
      <c r="A57" s="40"/>
      <c r="B57" s="40"/>
      <c r="C57" s="40"/>
      <c r="D57" s="91">
        <f>SUM(D52:D56)</f>
        <v>0</v>
      </c>
      <c r="E57" s="91">
        <f>SUM(E52:E56)</f>
        <v>0</v>
      </c>
      <c r="F57" s="399" t="s">
        <v>185</v>
      </c>
      <c r="G57" s="400"/>
      <c r="H57" s="400"/>
      <c r="I57" s="400"/>
      <c r="J57" s="400"/>
      <c r="K57" s="400"/>
      <c r="L57" s="400"/>
      <c r="M57" s="400"/>
      <c r="N57" s="400"/>
      <c r="O57" s="400"/>
      <c r="P57" s="400"/>
    </row>
    <row r="58" spans="1:19" ht="25" customHeight="1">
      <c r="A58" s="27" t="s">
        <v>196</v>
      </c>
      <c r="B58" s="27"/>
      <c r="C58" s="27"/>
      <c r="D58" s="217"/>
      <c r="E58" s="217"/>
      <c r="F58" s="410"/>
      <c r="G58" s="410"/>
      <c r="H58" s="410"/>
      <c r="I58" s="410"/>
      <c r="J58" s="410"/>
      <c r="K58" s="410"/>
      <c r="L58" s="410"/>
      <c r="M58" s="410"/>
      <c r="N58" s="410"/>
      <c r="O58" s="410"/>
      <c r="P58" s="410"/>
    </row>
    <row r="59" spans="1:19" ht="13" customHeight="1">
      <c r="A59" s="40"/>
      <c r="B59" s="42"/>
      <c r="C59" s="43"/>
      <c r="D59" s="189"/>
      <c r="E59" s="189"/>
      <c r="F59" s="396"/>
      <c r="G59" s="396"/>
      <c r="H59" s="396"/>
      <c r="I59" s="396"/>
      <c r="J59" s="396"/>
      <c r="K59" s="396"/>
      <c r="L59" s="396"/>
      <c r="M59" s="396"/>
      <c r="N59" s="396"/>
      <c r="O59" s="396"/>
      <c r="P59" s="396"/>
    </row>
    <row r="60" spans="1:19" ht="13" customHeight="1">
      <c r="A60" s="40"/>
      <c r="B60" s="42"/>
      <c r="C60" s="43"/>
      <c r="D60" s="189"/>
      <c r="E60" s="189"/>
      <c r="F60" s="396"/>
      <c r="G60" s="396"/>
      <c r="H60" s="396"/>
      <c r="I60" s="396"/>
      <c r="J60" s="396"/>
      <c r="K60" s="396"/>
      <c r="L60" s="396"/>
      <c r="M60" s="396"/>
      <c r="N60" s="396"/>
      <c r="O60" s="396"/>
      <c r="P60" s="396"/>
    </row>
    <row r="61" spans="1:19" ht="13" customHeight="1">
      <c r="A61" s="40"/>
      <c r="B61" s="42"/>
      <c r="C61" s="43"/>
      <c r="D61" s="189"/>
      <c r="E61" s="189"/>
      <c r="F61" s="396"/>
      <c r="G61" s="396"/>
      <c r="H61" s="396"/>
      <c r="I61" s="396"/>
      <c r="J61" s="396"/>
      <c r="K61" s="396"/>
      <c r="L61" s="396"/>
      <c r="M61" s="396"/>
      <c r="N61" s="396"/>
      <c r="O61" s="396"/>
      <c r="P61" s="396"/>
    </row>
    <row r="62" spans="1:19" ht="20" customHeight="1">
      <c r="A62" s="44"/>
      <c r="B62" s="45"/>
      <c r="C62" s="46"/>
      <c r="D62" s="91">
        <f>SUM(D59:D61)</f>
        <v>0</v>
      </c>
      <c r="E62" s="91">
        <f>SUM(E59:E61)</f>
        <v>0</v>
      </c>
      <c r="F62" s="399" t="s">
        <v>281</v>
      </c>
      <c r="G62" s="400"/>
      <c r="H62" s="400"/>
      <c r="I62" s="400"/>
      <c r="J62" s="400"/>
      <c r="K62" s="400"/>
      <c r="L62" s="400"/>
      <c r="M62" s="400"/>
      <c r="N62" s="400"/>
      <c r="O62" s="400"/>
      <c r="P62" s="400"/>
    </row>
    <row r="63" spans="1:19" ht="23" customHeight="1">
      <c r="A63" s="27" t="s">
        <v>195</v>
      </c>
      <c r="B63" s="20"/>
      <c r="C63" s="20"/>
      <c r="D63" s="30"/>
      <c r="E63" s="30"/>
      <c r="F63" s="409"/>
      <c r="G63" s="409"/>
      <c r="H63" s="409"/>
      <c r="I63" s="409"/>
      <c r="J63" s="409"/>
      <c r="K63" s="409"/>
      <c r="L63" s="409"/>
      <c r="M63" s="409"/>
      <c r="N63" s="409"/>
      <c r="O63" s="409"/>
      <c r="P63" s="409"/>
    </row>
    <row r="64" spans="1:19" ht="13" customHeight="1">
      <c r="A64" s="40"/>
      <c r="B64" s="40"/>
      <c r="C64" s="40"/>
      <c r="D64" s="189"/>
      <c r="E64" s="189"/>
      <c r="F64" s="396"/>
      <c r="G64" s="396"/>
      <c r="H64" s="396"/>
      <c r="I64" s="396"/>
      <c r="J64" s="396"/>
      <c r="K64" s="396"/>
      <c r="L64" s="396"/>
      <c r="M64" s="396"/>
      <c r="N64" s="396"/>
      <c r="O64" s="396"/>
      <c r="P64" s="396"/>
    </row>
    <row r="65" spans="1:16" ht="13" customHeight="1">
      <c r="A65" s="40"/>
      <c r="B65" s="40"/>
      <c r="C65" s="40"/>
      <c r="D65" s="189"/>
      <c r="E65" s="189"/>
      <c r="F65" s="396"/>
      <c r="G65" s="396"/>
      <c r="H65" s="396"/>
      <c r="I65" s="396"/>
      <c r="J65" s="396"/>
      <c r="K65" s="396"/>
      <c r="L65" s="396"/>
      <c r="M65" s="396"/>
      <c r="N65" s="396"/>
      <c r="O65" s="396"/>
      <c r="P65" s="396"/>
    </row>
    <row r="66" spans="1:16" ht="19" customHeight="1">
      <c r="A66" s="44"/>
      <c r="B66" s="44"/>
      <c r="C66" s="44"/>
      <c r="D66" s="91">
        <f>SUM(D64:D65)</f>
        <v>0</v>
      </c>
      <c r="E66" s="91">
        <f>SUM(E64:E65)</f>
        <v>0</v>
      </c>
      <c r="F66" s="399" t="s">
        <v>131</v>
      </c>
      <c r="G66" s="400"/>
      <c r="H66" s="400"/>
      <c r="I66" s="400"/>
      <c r="J66" s="400"/>
      <c r="K66" s="400"/>
      <c r="L66" s="400"/>
      <c r="M66" s="400"/>
      <c r="N66" s="400"/>
      <c r="O66" s="400"/>
      <c r="P66" s="400"/>
    </row>
    <row r="67" spans="1:16" ht="19" customHeight="1">
      <c r="A67" s="27" t="s">
        <v>210</v>
      </c>
      <c r="B67" s="47"/>
      <c r="C67" s="47"/>
      <c r="D67" s="91">
        <v>0</v>
      </c>
      <c r="E67" s="91">
        <v>0</v>
      </c>
      <c r="F67" s="408"/>
      <c r="G67" s="408"/>
      <c r="H67" s="408"/>
      <c r="I67" s="408"/>
      <c r="J67" s="408"/>
      <c r="K67" s="408"/>
      <c r="L67" s="408"/>
      <c r="M67" s="408"/>
      <c r="N67" s="408"/>
      <c r="O67" s="408"/>
      <c r="P67" s="408"/>
    </row>
    <row r="68" spans="1:16" ht="23" customHeight="1">
      <c r="A68" s="27" t="s">
        <v>197</v>
      </c>
      <c r="B68" s="20"/>
      <c r="C68" s="20"/>
      <c r="D68" s="29"/>
      <c r="E68" s="30"/>
      <c r="F68" s="413"/>
      <c r="G68" s="413"/>
      <c r="H68" s="413"/>
      <c r="I68" s="413"/>
      <c r="J68" s="413"/>
      <c r="K68" s="413"/>
      <c r="L68" s="413"/>
      <c r="M68" s="413"/>
      <c r="N68" s="413"/>
      <c r="O68" s="413"/>
      <c r="P68" s="413"/>
    </row>
    <row r="69" spans="1:16" ht="13">
      <c r="A69" s="40"/>
      <c r="B69" s="40"/>
      <c r="C69" s="40"/>
      <c r="D69" s="216"/>
      <c r="E69" s="216"/>
      <c r="F69" s="396"/>
      <c r="G69" s="396"/>
      <c r="H69" s="396"/>
      <c r="I69" s="396"/>
      <c r="J69" s="396"/>
      <c r="K69" s="396"/>
      <c r="L69" s="396"/>
      <c r="M69" s="396"/>
      <c r="N69" s="396"/>
      <c r="O69" s="396"/>
      <c r="P69" s="396"/>
    </row>
    <row r="70" spans="1:16" ht="13" customHeight="1">
      <c r="A70" s="40"/>
      <c r="B70" s="40"/>
      <c r="C70" s="40"/>
      <c r="D70" s="189"/>
      <c r="E70" s="189"/>
      <c r="F70" s="396"/>
      <c r="G70" s="396"/>
      <c r="H70" s="396"/>
      <c r="I70" s="396"/>
      <c r="J70" s="396"/>
      <c r="K70" s="396"/>
      <c r="L70" s="396"/>
      <c r="M70" s="396"/>
      <c r="N70" s="396"/>
      <c r="O70" s="396"/>
      <c r="P70" s="396"/>
    </row>
    <row r="71" spans="1:16" ht="13">
      <c r="A71" s="40"/>
      <c r="B71" s="40"/>
      <c r="C71" s="40"/>
      <c r="D71" s="189"/>
      <c r="E71" s="189"/>
      <c r="F71" s="396"/>
      <c r="G71" s="396"/>
      <c r="H71" s="396"/>
      <c r="I71" s="396"/>
      <c r="J71" s="396"/>
      <c r="K71" s="396"/>
      <c r="L71" s="396"/>
      <c r="M71" s="396"/>
      <c r="N71" s="396"/>
      <c r="O71" s="396"/>
      <c r="P71" s="396"/>
    </row>
    <row r="72" spans="1:16" ht="13">
      <c r="A72" s="40"/>
      <c r="B72" s="40"/>
      <c r="C72" s="40"/>
      <c r="D72" s="189"/>
      <c r="E72" s="189"/>
      <c r="F72" s="396"/>
      <c r="G72" s="396"/>
      <c r="H72" s="396"/>
      <c r="I72" s="396"/>
      <c r="J72" s="396"/>
      <c r="K72" s="396"/>
      <c r="L72" s="396"/>
      <c r="M72" s="396"/>
      <c r="N72" s="396"/>
      <c r="O72" s="396"/>
      <c r="P72" s="396"/>
    </row>
    <row r="73" spans="1:16" ht="13">
      <c r="A73" s="40"/>
      <c r="B73" s="40"/>
      <c r="C73" s="40"/>
      <c r="D73" s="189"/>
      <c r="E73" s="189"/>
      <c r="F73" s="396"/>
      <c r="G73" s="396"/>
      <c r="H73" s="396"/>
      <c r="I73" s="396"/>
      <c r="J73" s="396"/>
      <c r="K73" s="396"/>
      <c r="L73" s="396"/>
      <c r="M73" s="396"/>
      <c r="N73" s="396"/>
      <c r="O73" s="396"/>
      <c r="P73" s="396"/>
    </row>
    <row r="74" spans="1:16" ht="13">
      <c r="A74" s="40"/>
      <c r="B74" s="40"/>
      <c r="C74" s="40"/>
      <c r="D74" s="189"/>
      <c r="E74" s="189"/>
      <c r="F74" s="396"/>
      <c r="G74" s="396"/>
      <c r="H74" s="396"/>
      <c r="I74" s="396"/>
      <c r="J74" s="396"/>
      <c r="K74" s="396"/>
      <c r="L74" s="396"/>
      <c r="M74" s="396"/>
      <c r="N74" s="396"/>
      <c r="O74" s="396"/>
      <c r="P74" s="396"/>
    </row>
    <row r="75" spans="1:16" ht="13">
      <c r="A75" s="40"/>
      <c r="B75" s="40"/>
      <c r="C75" s="40"/>
      <c r="D75" s="91">
        <f>SUM(D69:D74)</f>
        <v>0</v>
      </c>
      <c r="E75" s="91">
        <f>SUM(E69:E74)</f>
        <v>0</v>
      </c>
      <c r="F75" s="399" t="s">
        <v>169</v>
      </c>
      <c r="G75" s="400"/>
      <c r="H75" s="400"/>
      <c r="I75" s="400"/>
      <c r="J75" s="400"/>
      <c r="K75" s="400"/>
      <c r="L75" s="400"/>
      <c r="M75" s="400"/>
      <c r="N75" s="400"/>
      <c r="O75" s="400"/>
      <c r="P75" s="400"/>
    </row>
    <row r="76" spans="1:16" ht="13">
      <c r="A76" s="27" t="s">
        <v>170</v>
      </c>
      <c r="B76" s="20"/>
      <c r="C76" s="20"/>
      <c r="D76" s="91"/>
      <c r="E76" s="91"/>
      <c r="F76" s="413"/>
      <c r="G76" s="413"/>
      <c r="H76" s="413"/>
      <c r="I76" s="413"/>
      <c r="J76" s="413"/>
      <c r="K76" s="413"/>
      <c r="L76" s="413"/>
      <c r="M76" s="413"/>
      <c r="N76" s="413"/>
      <c r="O76" s="413"/>
      <c r="P76" s="413"/>
    </row>
    <row r="77" spans="1:16" ht="13">
      <c r="A77" s="27" t="s">
        <v>171</v>
      </c>
      <c r="B77" s="27"/>
      <c r="C77" s="27"/>
      <c r="D77" s="91"/>
      <c r="E77" s="91"/>
      <c r="F77" s="413"/>
      <c r="G77" s="413"/>
      <c r="H77" s="413"/>
      <c r="I77" s="413"/>
      <c r="J77" s="413"/>
      <c r="K77" s="413"/>
      <c r="L77" s="413"/>
      <c r="M77" s="413"/>
      <c r="N77" s="413"/>
      <c r="O77" s="413"/>
      <c r="P77" s="413"/>
    </row>
    <row r="78" spans="1:16" ht="18" customHeight="1">
      <c r="A78" s="27" t="s">
        <v>192</v>
      </c>
      <c r="B78" s="47"/>
      <c r="C78" s="47"/>
      <c r="D78" s="93">
        <f>D77+D76+D75+D67+D66+D62+D57+D50+D45</f>
        <v>0</v>
      </c>
      <c r="E78" s="93">
        <f>E77+E76+E75+E67+E66+E62+E57+E50+E45</f>
        <v>0</v>
      </c>
      <c r="F78" s="48"/>
      <c r="G78" s="48"/>
      <c r="H78" s="48"/>
      <c r="I78" s="48"/>
      <c r="J78" s="48"/>
      <c r="K78" s="48"/>
      <c r="L78" s="48"/>
      <c r="M78" s="48"/>
      <c r="N78" s="48"/>
      <c r="O78" s="48"/>
      <c r="P78" s="48"/>
    </row>
    <row r="79" spans="1:16" ht="13">
      <c r="A79" s="27" t="s">
        <v>193</v>
      </c>
      <c r="B79" s="27"/>
      <c r="C79" s="27"/>
      <c r="D79" s="218"/>
      <c r="E79" s="218"/>
      <c r="F79" s="413" t="s">
        <v>172</v>
      </c>
      <c r="G79" s="413"/>
      <c r="H79" s="413"/>
      <c r="I79" s="413"/>
      <c r="J79" s="413"/>
      <c r="K79" s="48"/>
      <c r="L79" s="48"/>
      <c r="M79" s="48"/>
      <c r="N79" s="48"/>
      <c r="O79" s="48"/>
      <c r="P79" s="48"/>
    </row>
    <row r="80" spans="1:16" ht="13">
      <c r="B80" s="270" t="s">
        <v>184</v>
      </c>
      <c r="C80" s="23" t="s">
        <v>183</v>
      </c>
      <c r="D80" s="219">
        <f>ROUND(B82*B83,0)</f>
        <v>0</v>
      </c>
      <c r="E80" s="219">
        <f>ROUND(C82*C83,0)</f>
        <v>0</v>
      </c>
      <c r="F80" s="415"/>
      <c r="G80" s="415"/>
      <c r="H80" s="415"/>
      <c r="I80" s="415"/>
      <c r="J80" s="415"/>
      <c r="K80" s="415"/>
      <c r="L80" s="415"/>
      <c r="M80" s="415"/>
      <c r="N80" s="415"/>
      <c r="O80" s="415"/>
      <c r="P80" s="415"/>
    </row>
    <row r="81" spans="1:16" ht="7" customHeight="1">
      <c r="A81" s="27"/>
      <c r="B81" s="271"/>
      <c r="C81" s="27"/>
      <c r="D81" s="219"/>
      <c r="E81" s="219"/>
      <c r="F81" s="207"/>
      <c r="G81" s="207"/>
      <c r="H81" s="207"/>
      <c r="I81" s="207"/>
      <c r="J81" s="207"/>
      <c r="K81" s="207"/>
      <c r="L81" s="207"/>
      <c r="M81" s="207"/>
      <c r="N81" s="207"/>
      <c r="O81" s="207"/>
      <c r="P81" s="207"/>
    </row>
    <row r="82" spans="1:16" ht="13" customHeight="1">
      <c r="A82" s="37" t="s">
        <v>173</v>
      </c>
      <c r="B82" s="216">
        <f>D78-D76</f>
        <v>0</v>
      </c>
      <c r="C82" s="89">
        <f>E78-E76</f>
        <v>0</v>
      </c>
      <c r="D82" s="218"/>
      <c r="E82" s="218"/>
      <c r="F82" s="51" t="s">
        <v>128</v>
      </c>
      <c r="G82" s="52"/>
      <c r="H82" s="412" t="s">
        <v>97</v>
      </c>
      <c r="I82" s="412"/>
      <c r="J82" s="412"/>
      <c r="K82" s="412"/>
      <c r="L82" s="412"/>
      <c r="M82" s="412"/>
      <c r="N82" s="412"/>
      <c r="O82" s="412"/>
      <c r="P82" s="48"/>
    </row>
    <row r="83" spans="1:16" ht="13">
      <c r="A83" s="37" t="s">
        <v>174</v>
      </c>
      <c r="B83" s="272">
        <v>1</v>
      </c>
      <c r="C83" s="56">
        <v>1</v>
      </c>
      <c r="D83" s="91">
        <f>SUM(D80:D82)</f>
        <v>0</v>
      </c>
      <c r="E83" s="91">
        <f>SUM(E80:E82)</f>
        <v>0</v>
      </c>
      <c r="F83" s="27" t="s">
        <v>398</v>
      </c>
      <c r="G83" s="48"/>
      <c r="H83" s="48"/>
      <c r="I83" s="48"/>
      <c r="J83" s="48"/>
      <c r="K83" s="48"/>
      <c r="L83" s="48"/>
      <c r="M83" s="48"/>
      <c r="N83" s="48"/>
      <c r="O83" s="48"/>
      <c r="P83" s="48"/>
    </row>
    <row r="84" spans="1:16" ht="13">
      <c r="A84" s="96" t="s">
        <v>175</v>
      </c>
      <c r="B84" s="96"/>
      <c r="C84" s="96"/>
      <c r="D84" s="92">
        <f>D78+D83</f>
        <v>0</v>
      </c>
      <c r="E84" s="92">
        <f>E78+E83</f>
        <v>0</v>
      </c>
      <c r="F84" s="48"/>
      <c r="G84" s="48"/>
      <c r="H84" s="48"/>
      <c r="I84" s="48"/>
      <c r="J84" s="48"/>
      <c r="K84" s="48"/>
      <c r="L84" s="48"/>
      <c r="M84" s="48"/>
      <c r="N84" s="48"/>
      <c r="O84" s="48"/>
      <c r="P84" s="48"/>
    </row>
    <row r="85" spans="1:16" ht="18" customHeight="1">
      <c r="A85" s="27" t="s">
        <v>176</v>
      </c>
      <c r="B85" s="27"/>
      <c r="C85" s="27"/>
      <c r="D85" s="218"/>
      <c r="E85" s="218"/>
      <c r="F85" s="413"/>
      <c r="G85" s="413"/>
      <c r="H85" s="413"/>
      <c r="I85" s="413"/>
      <c r="J85" s="413"/>
      <c r="K85" s="414"/>
      <c r="L85" s="414"/>
      <c r="M85" s="414"/>
      <c r="N85" s="414"/>
      <c r="O85" s="414"/>
      <c r="P85" s="414"/>
    </row>
    <row r="86" spans="1:16" ht="17" customHeight="1">
      <c r="A86" s="27"/>
      <c r="B86" s="53" t="s">
        <v>9</v>
      </c>
      <c r="C86" s="28">
        <v>0</v>
      </c>
      <c r="D86" s="92"/>
      <c r="E86" s="92"/>
      <c r="F86" s="411"/>
      <c r="G86" s="411"/>
      <c r="H86" s="411"/>
      <c r="I86" s="411"/>
      <c r="J86" s="411"/>
      <c r="K86" s="411"/>
      <c r="L86" s="411"/>
      <c r="M86" s="411"/>
      <c r="N86" s="411"/>
      <c r="O86" s="411"/>
      <c r="P86" s="411"/>
    </row>
    <row r="87" spans="1:16" ht="15" customHeight="1">
      <c r="A87" s="96" t="s">
        <v>179</v>
      </c>
      <c r="B87" s="25"/>
      <c r="C87" s="25"/>
      <c r="D87" s="94">
        <f>D84+D86</f>
        <v>0</v>
      </c>
      <c r="E87" s="94">
        <f>E84+E86</f>
        <v>0</v>
      </c>
      <c r="F87" s="20"/>
      <c r="G87" s="20"/>
      <c r="H87" s="20"/>
      <c r="I87" s="20"/>
      <c r="J87" s="20"/>
      <c r="K87" s="20"/>
      <c r="L87" s="20"/>
      <c r="M87" s="20"/>
      <c r="N87" s="20"/>
      <c r="O87" s="20"/>
      <c r="P87" s="20"/>
    </row>
    <row r="88" spans="1:16" ht="13">
      <c r="A88" s="27" t="s">
        <v>180</v>
      </c>
      <c r="B88" s="20"/>
      <c r="C88" s="20"/>
      <c r="D88" s="20"/>
      <c r="E88" s="54">
        <f>D87+E87</f>
        <v>0</v>
      </c>
      <c r="F88" s="20"/>
      <c r="G88" s="20"/>
      <c r="H88" s="20"/>
      <c r="I88" s="20"/>
      <c r="J88" s="20"/>
      <c r="K88" s="20"/>
      <c r="L88" s="20"/>
      <c r="M88" s="20"/>
      <c r="N88" s="20"/>
      <c r="O88" s="20"/>
      <c r="P88" s="20"/>
    </row>
    <row r="89" spans="1:16" ht="13">
      <c r="A89" s="27" t="s">
        <v>54</v>
      </c>
      <c r="B89" s="20"/>
      <c r="C89" s="20"/>
      <c r="D89" s="20"/>
      <c r="E89" s="55" t="e">
        <f>E87/D87</f>
        <v>#DIV/0!</v>
      </c>
      <c r="F89" s="20"/>
      <c r="G89" s="20"/>
      <c r="H89" s="20"/>
      <c r="I89" s="20"/>
      <c r="J89" s="20"/>
      <c r="K89" s="20"/>
      <c r="L89" s="20"/>
      <c r="M89" s="20"/>
      <c r="N89" s="20"/>
      <c r="O89" s="20"/>
      <c r="P89" s="20"/>
    </row>
  </sheetData>
  <mergeCells count="82">
    <mergeCell ref="F62:P62"/>
    <mergeCell ref="F86:P86"/>
    <mergeCell ref="H82:O82"/>
    <mergeCell ref="F71:P71"/>
    <mergeCell ref="F72:P72"/>
    <mergeCell ref="F73:P73"/>
    <mergeCell ref="F76:P76"/>
    <mergeCell ref="F77:P77"/>
    <mergeCell ref="F68:P68"/>
    <mergeCell ref="F69:P69"/>
    <mergeCell ref="F70:P70"/>
    <mergeCell ref="F75:P75"/>
    <mergeCell ref="F85:P85"/>
    <mergeCell ref="F74:P74"/>
    <mergeCell ref="F79:J79"/>
    <mergeCell ref="F80:P80"/>
    <mergeCell ref="F57:P57"/>
    <mergeCell ref="F58:P58"/>
    <mergeCell ref="F59:P59"/>
    <mergeCell ref="F60:P60"/>
    <mergeCell ref="F61:P61"/>
    <mergeCell ref="F65:P65"/>
    <mergeCell ref="F66:P66"/>
    <mergeCell ref="F67:P67"/>
    <mergeCell ref="F53:P53"/>
    <mergeCell ref="F46:P46"/>
    <mergeCell ref="F47:P47"/>
    <mergeCell ref="F48:P48"/>
    <mergeCell ref="F49:P49"/>
    <mergeCell ref="F50:P50"/>
    <mergeCell ref="F51:P51"/>
    <mergeCell ref="F52:P52"/>
    <mergeCell ref="F63:P63"/>
    <mergeCell ref="F64:P64"/>
    <mergeCell ref="F54:P54"/>
    <mergeCell ref="F55:P55"/>
    <mergeCell ref="F56:P56"/>
    <mergeCell ref="B37:C37"/>
    <mergeCell ref="F37:P37"/>
    <mergeCell ref="F43:I43"/>
    <mergeCell ref="F36:P36"/>
    <mergeCell ref="F35:P35"/>
    <mergeCell ref="F42:P42"/>
    <mergeCell ref="F38:P38"/>
    <mergeCell ref="F39:P39"/>
    <mergeCell ref="F41:P41"/>
    <mergeCell ref="F32:P32"/>
    <mergeCell ref="F44:P44"/>
    <mergeCell ref="F45:I45"/>
    <mergeCell ref="F33:P33"/>
    <mergeCell ref="F34:P34"/>
    <mergeCell ref="F40:P40"/>
    <mergeCell ref="F27:P27"/>
    <mergeCell ref="F25:G25"/>
    <mergeCell ref="F28:P28"/>
    <mergeCell ref="F29:P29"/>
    <mergeCell ref="F31:P31"/>
    <mergeCell ref="F30:G30"/>
    <mergeCell ref="F15:P15"/>
    <mergeCell ref="F16:P16"/>
    <mergeCell ref="F17:P17"/>
    <mergeCell ref="F24:P24"/>
    <mergeCell ref="F26:P26"/>
    <mergeCell ref="F21:P21"/>
    <mergeCell ref="F22:P22"/>
    <mergeCell ref="F23:P23"/>
    <mergeCell ref="F18:P18"/>
    <mergeCell ref="F19:G19"/>
    <mergeCell ref="F14:J14"/>
    <mergeCell ref="B7:C7"/>
    <mergeCell ref="O5:P5"/>
    <mergeCell ref="J6:L6"/>
    <mergeCell ref="D7:E7"/>
    <mergeCell ref="F10:P10"/>
    <mergeCell ref="F11:P11"/>
    <mergeCell ref="F12:P12"/>
    <mergeCell ref="F13:P13"/>
    <mergeCell ref="O1:P1"/>
    <mergeCell ref="U1:AA1"/>
    <mergeCell ref="C4:P4"/>
    <mergeCell ref="H5:N5"/>
    <mergeCell ref="A4:B4"/>
  </mergeCells>
  <phoneticPr fontId="8" type="noConversion"/>
  <pageMargins left="0.5" right="0.5" top="0.5" bottom="0.5" header="0.5" footer="0.5"/>
  <pageSetup scale="69" fitToHeight="4" orientation="portrait" horizontalDpi="4294967292" verticalDpi="4294967292"/>
  <ignoredErrors>
    <ignoredError sqref="D78:E78 D75:E75 D83:E85 E50:E51 D50:D51 D65:D66 D53:D58 E53:E58 D60:D63 E60:E66 D87:E87 E86"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91"/>
  <sheetViews>
    <sheetView topLeftCell="A6" workbookViewId="0">
      <selection activeCell="F85" sqref="F85"/>
    </sheetView>
  </sheetViews>
  <sheetFormatPr baseColWidth="10" defaultColWidth="9.33203125" defaultRowHeight="12"/>
  <cols>
    <col min="1" max="1" width="5" style="13" customWidth="1"/>
    <col min="2" max="2" width="6.33203125" style="13" customWidth="1"/>
    <col min="3" max="3" width="7.83203125" style="13" customWidth="1"/>
    <col min="4" max="5" width="9.6640625" style="13" customWidth="1"/>
    <col min="6" max="8" width="9.33203125" style="13"/>
    <col min="9" max="9" width="8" style="13" customWidth="1"/>
    <col min="10" max="10" width="5.83203125" style="13" customWidth="1"/>
    <col min="11" max="11" width="4" style="13" customWidth="1"/>
    <col min="12" max="12" width="5.6640625" style="13" customWidth="1"/>
    <col min="13" max="13" width="5.83203125" style="13" customWidth="1"/>
    <col min="14" max="16384" width="9.33203125" style="13"/>
  </cols>
  <sheetData>
    <row r="1" spans="1:27" ht="13">
      <c r="C1" s="322" t="s">
        <v>296</v>
      </c>
      <c r="D1" s="377">
        <f>'Budget Just Y1'!D1:E1</f>
        <v>0</v>
      </c>
      <c r="E1" s="377"/>
      <c r="F1" s="378"/>
      <c r="G1" s="378"/>
      <c r="H1" s="375"/>
      <c r="I1" s="225"/>
      <c r="J1" s="225"/>
      <c r="K1" s="225"/>
      <c r="L1" s="225"/>
      <c r="M1" s="225"/>
      <c r="N1" s="225"/>
      <c r="O1" s="14"/>
      <c r="P1" s="14"/>
      <c r="Q1" s="100"/>
      <c r="U1" s="389"/>
      <c r="V1" s="389"/>
      <c r="W1" s="389"/>
      <c r="X1" s="389"/>
      <c r="Y1" s="389"/>
      <c r="Z1" s="389"/>
      <c r="AA1" s="389"/>
    </row>
    <row r="2" spans="1:27">
      <c r="C2" s="322" t="s">
        <v>294</v>
      </c>
      <c r="D2" s="377" t="e">
        <f>'Budget Just Y1'!E2:G2</f>
        <v>#VALUE!</v>
      </c>
      <c r="E2" s="377"/>
      <c r="F2" s="377"/>
      <c r="G2" s="320"/>
      <c r="H2" s="379"/>
      <c r="O2" s="421"/>
      <c r="P2" s="421"/>
      <c r="Q2" s="14"/>
      <c r="W2" s="422"/>
      <c r="X2" s="422"/>
      <c r="Y2" s="422"/>
    </row>
    <row r="3" spans="1:27">
      <c r="C3" s="322" t="s">
        <v>295</v>
      </c>
      <c r="D3" s="377" t="e">
        <f>'Budget Just Y1'!E3:L3</f>
        <v>#VALUE!</v>
      </c>
      <c r="E3" s="377"/>
      <c r="F3" s="377"/>
      <c r="G3" s="377"/>
      <c r="H3" s="377"/>
      <c r="O3" s="14"/>
      <c r="P3" s="14"/>
      <c r="Q3" s="14"/>
      <c r="W3" s="205"/>
      <c r="X3" s="205"/>
      <c r="Y3" s="205"/>
    </row>
    <row r="4" spans="1:27" ht="13">
      <c r="A4" s="21" t="s">
        <v>199</v>
      </c>
      <c r="B4" s="20"/>
      <c r="C4" s="20"/>
      <c r="D4" s="20"/>
      <c r="E4" s="20"/>
      <c r="F4" s="20"/>
      <c r="G4" s="20"/>
      <c r="H4" s="20"/>
      <c r="I4" s="20"/>
      <c r="M4" s="20"/>
      <c r="N4" s="20"/>
      <c r="O4" s="386"/>
      <c r="P4" s="386"/>
      <c r="Q4" s="14"/>
    </row>
    <row r="5" spans="1:27" ht="13">
      <c r="A5" s="22" t="s">
        <v>209</v>
      </c>
      <c r="B5" s="23"/>
      <c r="C5" s="21"/>
      <c r="D5" s="21"/>
      <c r="E5" s="21"/>
      <c r="G5" s="21"/>
      <c r="H5" s="20"/>
      <c r="I5" s="419" t="s">
        <v>269</v>
      </c>
      <c r="J5" s="419"/>
      <c r="K5" s="419"/>
      <c r="L5" s="419"/>
      <c r="M5" s="419"/>
      <c r="N5" s="419"/>
      <c r="O5" s="20"/>
      <c r="P5" s="20"/>
      <c r="Q5" s="14"/>
    </row>
    <row r="6" spans="1:27" ht="23" customHeight="1">
      <c r="A6" s="20"/>
      <c r="B6" s="416" t="s">
        <v>139</v>
      </c>
      <c r="C6" s="417"/>
      <c r="D6" s="418" t="s">
        <v>6</v>
      </c>
      <c r="E6" s="418"/>
      <c r="F6" s="14"/>
      <c r="G6" s="14"/>
      <c r="H6" s="29"/>
      <c r="J6" s="420" t="s">
        <v>392</v>
      </c>
      <c r="K6" s="420"/>
      <c r="L6" s="420"/>
      <c r="O6" s="29"/>
      <c r="P6" s="29"/>
      <c r="Q6" s="14"/>
      <c r="R6" s="15"/>
      <c r="S6" s="15"/>
      <c r="T6" s="15"/>
    </row>
    <row r="7" spans="1:27" ht="42">
      <c r="A7" s="266" t="s">
        <v>140</v>
      </c>
      <c r="B7" s="256" t="s">
        <v>141</v>
      </c>
      <c r="C7" s="59" t="s">
        <v>142</v>
      </c>
      <c r="D7" s="259" t="s">
        <v>74</v>
      </c>
      <c r="E7" s="211" t="s">
        <v>182</v>
      </c>
      <c r="F7" s="17"/>
      <c r="G7" s="17"/>
      <c r="H7" s="24"/>
      <c r="I7" s="24"/>
      <c r="J7" s="61"/>
      <c r="K7" s="24"/>
      <c r="L7" s="24"/>
      <c r="M7" s="24"/>
      <c r="N7" s="24"/>
      <c r="O7" s="24"/>
      <c r="P7" s="24"/>
      <c r="Q7" s="14"/>
      <c r="R7" s="15"/>
      <c r="S7" s="15"/>
      <c r="T7" s="15"/>
    </row>
    <row r="8" spans="1:27" ht="15" customHeight="1">
      <c r="A8" s="26" t="s">
        <v>143</v>
      </c>
      <c r="B8" s="27" t="s">
        <v>36</v>
      </c>
      <c r="C8" s="57"/>
      <c r="D8" s="60"/>
      <c r="E8" s="32"/>
      <c r="F8" s="26"/>
      <c r="G8" s="27"/>
      <c r="H8" s="20"/>
      <c r="I8" s="20"/>
      <c r="J8" s="28"/>
      <c r="K8" s="20"/>
      <c r="L8" s="20"/>
      <c r="M8" s="20"/>
      <c r="N8" s="20"/>
      <c r="O8" s="20"/>
      <c r="P8" s="20"/>
      <c r="Q8" s="14"/>
      <c r="R8" s="15"/>
      <c r="S8" s="15"/>
      <c r="T8" s="15"/>
    </row>
    <row r="9" spans="1:27" ht="13">
      <c r="A9" s="24"/>
      <c r="B9" s="257"/>
      <c r="C9" s="197"/>
      <c r="D9" s="189"/>
      <c r="E9" s="99"/>
      <c r="F9" s="396"/>
      <c r="G9" s="396"/>
      <c r="H9" s="396"/>
      <c r="I9" s="396"/>
      <c r="J9" s="396"/>
      <c r="K9" s="396"/>
      <c r="L9" s="396"/>
      <c r="M9" s="396"/>
      <c r="N9" s="396"/>
      <c r="O9" s="396"/>
      <c r="P9" s="396"/>
      <c r="Q9" s="18"/>
      <c r="R9" s="16"/>
      <c r="S9" s="16"/>
      <c r="T9" s="16"/>
      <c r="U9" s="16"/>
      <c r="V9" s="16"/>
      <c r="W9" s="16"/>
      <c r="X9" s="16"/>
    </row>
    <row r="10" spans="1:27" ht="13">
      <c r="A10" s="24"/>
      <c r="B10" s="257"/>
      <c r="C10" s="197"/>
      <c r="D10" s="189"/>
      <c r="E10" s="99"/>
      <c r="F10" s="396"/>
      <c r="G10" s="396"/>
      <c r="H10" s="396"/>
      <c r="I10" s="396"/>
      <c r="J10" s="396"/>
      <c r="K10" s="396"/>
      <c r="L10" s="396"/>
      <c r="M10" s="396"/>
      <c r="N10" s="396"/>
      <c r="O10" s="396"/>
      <c r="P10" s="396"/>
      <c r="Q10" s="14"/>
    </row>
    <row r="11" spans="1:27" ht="13">
      <c r="A11" s="24"/>
      <c r="B11" s="257"/>
      <c r="C11" s="197"/>
      <c r="D11" s="189"/>
      <c r="E11" s="99"/>
      <c r="F11" s="397"/>
      <c r="G11" s="397"/>
      <c r="H11" s="397"/>
      <c r="I11" s="397"/>
      <c r="J11" s="397"/>
      <c r="K11" s="397"/>
      <c r="L11" s="397"/>
      <c r="M11" s="397"/>
      <c r="N11" s="397"/>
      <c r="O11" s="397"/>
      <c r="P11" s="397"/>
      <c r="Q11" s="14"/>
    </row>
    <row r="12" spans="1:27" ht="13">
      <c r="A12" s="24"/>
      <c r="B12" s="257"/>
      <c r="C12" s="197"/>
      <c r="D12" s="189"/>
      <c r="E12" s="99"/>
      <c r="F12" s="397"/>
      <c r="G12" s="397"/>
      <c r="H12" s="397"/>
      <c r="I12" s="397"/>
      <c r="J12" s="397"/>
      <c r="K12" s="397"/>
      <c r="L12" s="397"/>
      <c r="M12" s="397"/>
      <c r="N12" s="397"/>
      <c r="O12" s="397"/>
      <c r="P12" s="397"/>
      <c r="Q12" s="14"/>
    </row>
    <row r="13" spans="1:27" ht="13">
      <c r="A13" s="24"/>
      <c r="B13" s="257"/>
      <c r="C13" s="197"/>
      <c r="D13" s="189"/>
      <c r="E13" s="99"/>
      <c r="F13" s="397"/>
      <c r="G13" s="397"/>
      <c r="H13" s="397"/>
      <c r="I13" s="397"/>
      <c r="J13" s="397"/>
      <c r="K13" s="397"/>
      <c r="L13" s="397"/>
      <c r="M13" s="397"/>
      <c r="N13" s="397"/>
      <c r="O13" s="397"/>
      <c r="P13" s="397"/>
      <c r="Q13" s="14"/>
    </row>
    <row r="14" spans="1:27" ht="13">
      <c r="A14" s="24"/>
      <c r="B14" s="257"/>
      <c r="C14" s="197"/>
      <c r="D14" s="189"/>
      <c r="E14" s="99"/>
      <c r="F14" s="397"/>
      <c r="G14" s="397"/>
      <c r="H14" s="397"/>
      <c r="I14" s="397"/>
      <c r="J14" s="397"/>
      <c r="K14" s="397"/>
      <c r="L14" s="397"/>
      <c r="M14" s="397"/>
      <c r="N14" s="397"/>
      <c r="O14" s="397"/>
      <c r="P14" s="397"/>
      <c r="Q14" s="14"/>
    </row>
    <row r="15" spans="1:27" ht="17" customHeight="1">
      <c r="A15" s="81">
        <f>SUM(A9:A14)</f>
        <v>0</v>
      </c>
      <c r="B15" s="258">
        <f>SUM(B9:B14)</f>
        <v>0</v>
      </c>
      <c r="C15" s="83">
        <f>SUM(C9:C14)</f>
        <v>0</v>
      </c>
      <c r="D15" s="91">
        <f>SUM(D9:D14)</f>
        <v>0</v>
      </c>
      <c r="E15" s="74">
        <f>SUM(E9:E14)</f>
        <v>0</v>
      </c>
      <c r="F15" s="391" t="s">
        <v>144</v>
      </c>
      <c r="G15" s="391"/>
      <c r="H15" s="391"/>
      <c r="I15" s="391"/>
      <c r="J15" s="391"/>
      <c r="K15" s="31"/>
      <c r="L15" s="31"/>
      <c r="M15" s="31"/>
      <c r="N15" s="31"/>
      <c r="O15" s="31"/>
      <c r="P15" s="31"/>
      <c r="Q15" s="14"/>
    </row>
    <row r="16" spans="1:27" ht="20" customHeight="1">
      <c r="A16" s="39" t="s">
        <v>214</v>
      </c>
      <c r="B16" s="34" t="s">
        <v>215</v>
      </c>
      <c r="C16" s="30"/>
      <c r="D16" s="29"/>
      <c r="E16" s="35"/>
      <c r="F16" s="398"/>
      <c r="G16" s="398"/>
      <c r="H16" s="398"/>
      <c r="I16" s="398"/>
      <c r="J16" s="398"/>
      <c r="K16" s="398"/>
      <c r="L16" s="398"/>
      <c r="M16" s="398"/>
      <c r="N16" s="398"/>
      <c r="O16" s="398"/>
      <c r="P16" s="398"/>
      <c r="Q16" s="14"/>
    </row>
    <row r="17" spans="1:17" ht="13">
      <c r="A17" s="99"/>
      <c r="B17" s="190"/>
      <c r="C17" s="191"/>
      <c r="D17" s="189"/>
      <c r="E17" s="99"/>
      <c r="F17" s="396"/>
      <c r="G17" s="396"/>
      <c r="H17" s="396"/>
      <c r="I17" s="396"/>
      <c r="J17" s="396"/>
      <c r="K17" s="396"/>
      <c r="L17" s="396"/>
      <c r="M17" s="396"/>
      <c r="N17" s="396"/>
      <c r="O17" s="396"/>
      <c r="P17" s="396"/>
      <c r="Q17" s="14"/>
    </row>
    <row r="18" spans="1:17" ht="13">
      <c r="A18" s="99"/>
      <c r="B18" s="190"/>
      <c r="C18" s="191"/>
      <c r="D18" s="189"/>
      <c r="E18" s="99"/>
      <c r="F18" s="397"/>
      <c r="G18" s="397"/>
      <c r="H18" s="397"/>
      <c r="I18" s="397"/>
      <c r="J18" s="397"/>
      <c r="K18" s="397"/>
      <c r="L18" s="397"/>
      <c r="M18" s="397"/>
      <c r="N18" s="397"/>
      <c r="O18" s="397"/>
      <c r="P18" s="397"/>
      <c r="Q18" s="14"/>
    </row>
    <row r="19" spans="1:17" ht="13">
      <c r="A19" s="99"/>
      <c r="B19" s="190"/>
      <c r="C19" s="191"/>
      <c r="D19" s="189"/>
      <c r="E19" s="99"/>
      <c r="F19" s="397"/>
      <c r="G19" s="397"/>
      <c r="H19" s="397"/>
      <c r="I19" s="397"/>
      <c r="J19" s="397"/>
      <c r="K19" s="397"/>
      <c r="L19" s="397"/>
      <c r="M19" s="397"/>
      <c r="N19" s="397"/>
      <c r="O19" s="397"/>
      <c r="P19" s="397"/>
      <c r="Q19" s="14"/>
    </row>
    <row r="20" spans="1:17" ht="13">
      <c r="A20" s="99"/>
      <c r="B20" s="190"/>
      <c r="C20" s="191"/>
      <c r="D20" s="189"/>
      <c r="E20" s="99"/>
      <c r="F20" s="397"/>
      <c r="G20" s="397"/>
      <c r="H20" s="397"/>
      <c r="I20" s="397"/>
      <c r="J20" s="397"/>
      <c r="K20" s="397"/>
      <c r="L20" s="397"/>
      <c r="M20" s="397"/>
      <c r="N20" s="397"/>
      <c r="O20" s="397"/>
      <c r="P20" s="397"/>
      <c r="Q20" s="14"/>
    </row>
    <row r="21" spans="1:17" ht="13">
      <c r="A21" s="189"/>
      <c r="B21" s="195"/>
      <c r="C21" s="191"/>
      <c r="D21" s="189"/>
      <c r="E21" s="99"/>
      <c r="F21" s="397"/>
      <c r="G21" s="397"/>
      <c r="H21" s="397"/>
      <c r="I21" s="397"/>
      <c r="J21" s="397"/>
      <c r="K21" s="397"/>
      <c r="L21" s="397"/>
      <c r="M21" s="397"/>
      <c r="N21" s="397"/>
      <c r="O21" s="397"/>
      <c r="P21" s="397"/>
      <c r="Q21" s="14"/>
    </row>
    <row r="22" spans="1:17" ht="16" customHeight="1">
      <c r="A22" s="75">
        <f>SUM(A17:A21)</f>
        <v>0</v>
      </c>
      <c r="B22" s="76">
        <f>SUM(B17:B21)</f>
        <v>0</v>
      </c>
      <c r="C22" s="77">
        <f>SUM(C17:C21)</f>
        <v>0</v>
      </c>
      <c r="D22" s="91">
        <f>SUM(D17:D21)</f>
        <v>0</v>
      </c>
      <c r="E22" s="74">
        <f>SUM(E17:E21)</f>
        <v>0</v>
      </c>
      <c r="F22" s="391" t="s">
        <v>145</v>
      </c>
      <c r="G22" s="391"/>
      <c r="H22" s="31"/>
      <c r="I22" s="31"/>
      <c r="J22" s="31"/>
      <c r="K22" s="31"/>
      <c r="L22" s="31"/>
      <c r="M22" s="31"/>
      <c r="N22" s="31"/>
      <c r="O22" s="31"/>
      <c r="P22" s="31"/>
      <c r="Q22" s="14"/>
    </row>
    <row r="23" spans="1:17" ht="23" customHeight="1">
      <c r="A23" s="65" t="s">
        <v>236</v>
      </c>
      <c r="B23" s="101"/>
      <c r="C23" s="101"/>
      <c r="D23" s="101"/>
      <c r="E23" s="101"/>
      <c r="F23" s="14"/>
      <c r="G23" s="67"/>
      <c r="H23" s="68"/>
      <c r="I23" s="68"/>
      <c r="J23" s="68"/>
      <c r="K23" s="68"/>
      <c r="L23" s="68"/>
      <c r="M23" s="68"/>
      <c r="N23" s="68"/>
      <c r="O23" s="68"/>
      <c r="P23" s="68"/>
      <c r="Q23" s="14"/>
    </row>
    <row r="24" spans="1:17" ht="17" customHeight="1">
      <c r="A24" s="37" t="s">
        <v>237</v>
      </c>
      <c r="B24" s="27" t="s">
        <v>238</v>
      </c>
      <c r="C24" s="29"/>
      <c r="D24" s="29"/>
      <c r="E24" s="29"/>
      <c r="F24" s="399"/>
      <c r="G24" s="400"/>
      <c r="H24" s="400"/>
      <c r="I24" s="400"/>
      <c r="J24" s="400"/>
      <c r="K24" s="400"/>
      <c r="L24" s="400"/>
      <c r="M24" s="400"/>
      <c r="N24" s="400"/>
      <c r="O24" s="400"/>
      <c r="P24" s="400"/>
      <c r="Q24" s="14"/>
    </row>
    <row r="25" spans="1:17" ht="13">
      <c r="A25" s="24"/>
      <c r="B25" s="260"/>
      <c r="C25" s="193"/>
      <c r="D25" s="213"/>
      <c r="E25" s="99"/>
      <c r="F25" s="397"/>
      <c r="G25" s="397"/>
      <c r="H25" s="397"/>
      <c r="I25" s="397"/>
      <c r="J25" s="397"/>
      <c r="K25" s="397"/>
      <c r="L25" s="397"/>
      <c r="M25" s="397"/>
      <c r="N25" s="397"/>
      <c r="O25" s="397"/>
      <c r="P25" s="397"/>
      <c r="Q25" s="14"/>
    </row>
    <row r="26" spans="1:17" ht="13">
      <c r="A26" s="99"/>
      <c r="B26" s="261"/>
      <c r="C26" s="193"/>
      <c r="D26" s="189"/>
      <c r="E26" s="99"/>
      <c r="F26" s="397"/>
      <c r="G26" s="397"/>
      <c r="H26" s="397"/>
      <c r="I26" s="397"/>
      <c r="J26" s="397"/>
      <c r="K26" s="397"/>
      <c r="L26" s="397"/>
      <c r="M26" s="397"/>
      <c r="N26" s="397"/>
      <c r="O26" s="397"/>
      <c r="P26" s="397"/>
      <c r="Q26" s="14"/>
    </row>
    <row r="27" spans="1:17" ht="13">
      <c r="A27" s="99"/>
      <c r="B27" s="261"/>
      <c r="C27" s="193"/>
      <c r="D27" s="189"/>
      <c r="E27" s="99"/>
      <c r="F27" s="397"/>
      <c r="G27" s="397"/>
      <c r="H27" s="397"/>
      <c r="I27" s="397"/>
      <c r="J27" s="397"/>
      <c r="K27" s="397"/>
      <c r="L27" s="397"/>
      <c r="M27" s="397"/>
      <c r="N27" s="397"/>
      <c r="O27" s="397"/>
      <c r="P27" s="397"/>
      <c r="Q27" s="14"/>
    </row>
    <row r="28" spans="1:17" ht="13">
      <c r="A28" s="74">
        <f>SUM(A25:A27)</f>
        <v>0</v>
      </c>
      <c r="B28" s="262">
        <f>SUM(B25:B27)</f>
        <v>0</v>
      </c>
      <c r="C28" s="79">
        <f>SUM(C25:C27)</f>
        <v>0</v>
      </c>
      <c r="D28" s="91">
        <f>SUM(D25:D27)</f>
        <v>0</v>
      </c>
      <c r="E28" s="74">
        <f>SUM(E25:E27)</f>
        <v>0</v>
      </c>
      <c r="F28" s="31"/>
      <c r="G28" s="31"/>
      <c r="H28" s="31"/>
      <c r="I28" s="31"/>
      <c r="J28" s="31"/>
      <c r="K28" s="31"/>
      <c r="L28" s="31"/>
      <c r="M28" s="31"/>
      <c r="N28" s="31"/>
      <c r="O28" s="31"/>
      <c r="P28" s="31"/>
      <c r="Q28" s="14"/>
    </row>
    <row r="29" spans="1:17" ht="17" customHeight="1">
      <c r="A29" s="39" t="s">
        <v>122</v>
      </c>
      <c r="B29" s="34" t="s">
        <v>39</v>
      </c>
      <c r="C29" s="38"/>
      <c r="D29" s="38"/>
      <c r="E29" s="38"/>
      <c r="F29" s="399"/>
      <c r="G29" s="400"/>
      <c r="H29" s="400"/>
      <c r="I29" s="400"/>
      <c r="J29" s="400"/>
      <c r="K29" s="400"/>
      <c r="L29" s="400"/>
      <c r="M29" s="400"/>
      <c r="N29" s="400"/>
      <c r="O29" s="400"/>
      <c r="P29" s="400"/>
      <c r="Q29" s="14"/>
    </row>
    <row r="30" spans="1:17" ht="14" customHeight="1">
      <c r="A30" s="24"/>
      <c r="B30" s="263"/>
      <c r="C30" s="189"/>
      <c r="D30" s="189"/>
      <c r="E30" s="99"/>
      <c r="F30" s="396"/>
      <c r="G30" s="396"/>
      <c r="H30" s="396"/>
      <c r="I30" s="396"/>
      <c r="J30" s="396"/>
      <c r="K30" s="396"/>
      <c r="L30" s="396"/>
      <c r="M30" s="396"/>
      <c r="N30" s="396"/>
      <c r="O30" s="396"/>
      <c r="P30" s="396"/>
      <c r="Q30" s="14"/>
    </row>
    <row r="31" spans="1:17" ht="13">
      <c r="A31" s="99"/>
      <c r="B31" s="264"/>
      <c r="C31" s="191"/>
      <c r="D31" s="189"/>
      <c r="E31" s="99"/>
      <c r="F31" s="397"/>
      <c r="G31" s="397"/>
      <c r="H31" s="397"/>
      <c r="I31" s="397"/>
      <c r="J31" s="397"/>
      <c r="K31" s="397"/>
      <c r="L31" s="397"/>
      <c r="M31" s="397"/>
      <c r="N31" s="397"/>
      <c r="O31" s="397"/>
      <c r="P31" s="397"/>
      <c r="Q31" s="14"/>
    </row>
    <row r="32" spans="1:17" ht="13">
      <c r="A32" s="99"/>
      <c r="B32" s="264"/>
      <c r="C32" s="191"/>
      <c r="D32" s="189"/>
      <c r="E32" s="99"/>
      <c r="F32" s="397"/>
      <c r="G32" s="397"/>
      <c r="H32" s="397"/>
      <c r="I32" s="397"/>
      <c r="J32" s="397"/>
      <c r="K32" s="397"/>
      <c r="L32" s="397"/>
      <c r="M32" s="397"/>
      <c r="N32" s="397"/>
      <c r="O32" s="397"/>
      <c r="P32" s="397"/>
      <c r="Q32" s="14"/>
    </row>
    <row r="33" spans="1:17" ht="13">
      <c r="A33" s="74">
        <f>SUM(A30:A32)</f>
        <v>0</v>
      </c>
      <c r="B33" s="265">
        <f>SUM(B30:B32)</f>
        <v>0</v>
      </c>
      <c r="C33" s="80">
        <f>SUM(C30:C32)</f>
        <v>0</v>
      </c>
      <c r="D33" s="91">
        <f>SUM(D30:D32)</f>
        <v>0</v>
      </c>
      <c r="E33" s="74">
        <f>SUM(E30:E32)</f>
        <v>0</v>
      </c>
      <c r="F33" s="31"/>
      <c r="G33" s="31"/>
      <c r="H33" s="31"/>
      <c r="I33" s="31"/>
      <c r="J33" s="31"/>
      <c r="K33" s="31"/>
      <c r="L33" s="31"/>
      <c r="M33" s="31"/>
      <c r="N33" s="31"/>
      <c r="O33" s="31"/>
      <c r="P33" s="31"/>
      <c r="Q33" s="14"/>
    </row>
    <row r="34" spans="1:17" ht="14" customHeight="1">
      <c r="A34" s="33" t="s">
        <v>40</v>
      </c>
      <c r="B34" s="34" t="s">
        <v>368</v>
      </c>
      <c r="C34" s="36"/>
      <c r="D34" s="38"/>
      <c r="E34" s="38"/>
      <c r="F34" s="399"/>
      <c r="G34" s="400"/>
      <c r="H34" s="400"/>
      <c r="I34" s="400"/>
      <c r="J34" s="400"/>
      <c r="K34" s="400"/>
      <c r="L34" s="400"/>
      <c r="M34" s="400"/>
      <c r="N34" s="400"/>
      <c r="O34" s="400"/>
      <c r="P34" s="400"/>
      <c r="Q34" s="14"/>
    </row>
    <row r="35" spans="1:17" ht="13">
      <c r="A35" s="98"/>
      <c r="B35" s="199"/>
      <c r="C35" s="187"/>
      <c r="D35" s="70"/>
      <c r="E35" s="71"/>
      <c r="F35" s="401"/>
      <c r="G35" s="401"/>
      <c r="H35" s="401"/>
      <c r="I35" s="401"/>
      <c r="J35" s="401"/>
      <c r="K35" s="401"/>
      <c r="L35" s="401"/>
      <c r="M35" s="401"/>
      <c r="N35" s="401"/>
      <c r="O35" s="401"/>
      <c r="P35" s="401"/>
      <c r="Q35" s="14"/>
    </row>
    <row r="36" spans="1:17" ht="13" customHeight="1">
      <c r="A36" s="33" t="s">
        <v>160</v>
      </c>
      <c r="B36" s="34" t="s">
        <v>161</v>
      </c>
      <c r="C36" s="36"/>
      <c r="D36" s="38"/>
      <c r="E36" s="38"/>
      <c r="F36" s="399"/>
      <c r="G36" s="400"/>
      <c r="H36" s="400"/>
      <c r="I36" s="400"/>
      <c r="J36" s="400"/>
      <c r="K36" s="400"/>
      <c r="L36" s="400"/>
      <c r="M36" s="400"/>
      <c r="N36" s="400"/>
      <c r="O36" s="400"/>
      <c r="P36" s="400"/>
      <c r="Q36" s="14"/>
    </row>
    <row r="37" spans="1:17" ht="13">
      <c r="A37" s="98"/>
      <c r="B37" s="199"/>
      <c r="C37" s="187"/>
      <c r="D37" s="70"/>
      <c r="E37" s="71"/>
      <c r="F37" s="401"/>
      <c r="G37" s="401"/>
      <c r="H37" s="401"/>
      <c r="I37" s="401"/>
      <c r="J37" s="401"/>
      <c r="K37" s="401"/>
      <c r="L37" s="401"/>
      <c r="M37" s="401"/>
      <c r="N37" s="401"/>
      <c r="O37" s="401"/>
      <c r="P37" s="401"/>
      <c r="Q37" s="14"/>
    </row>
    <row r="38" spans="1:17" ht="17" customHeight="1">
      <c r="A38" s="33" t="s">
        <v>11</v>
      </c>
      <c r="B38" s="34" t="s">
        <v>12</v>
      </c>
      <c r="C38" s="38"/>
      <c r="D38" s="38"/>
      <c r="E38" s="38"/>
      <c r="F38" s="399"/>
      <c r="G38" s="400"/>
      <c r="H38" s="400"/>
      <c r="I38" s="400"/>
      <c r="J38" s="400"/>
      <c r="K38" s="400"/>
      <c r="L38" s="400"/>
      <c r="M38" s="400"/>
      <c r="N38" s="400"/>
      <c r="O38" s="400"/>
      <c r="P38" s="400"/>
      <c r="Q38" s="14"/>
    </row>
    <row r="39" spans="1:17" ht="13">
      <c r="A39" s="98"/>
      <c r="B39" s="199"/>
      <c r="C39" s="187"/>
      <c r="D39" s="70"/>
      <c r="E39" s="71"/>
      <c r="F39" s="401"/>
      <c r="G39" s="401"/>
      <c r="H39" s="401"/>
      <c r="I39" s="401"/>
      <c r="J39" s="401"/>
      <c r="K39" s="401"/>
      <c r="L39" s="401"/>
      <c r="M39" s="401"/>
      <c r="N39" s="401"/>
      <c r="O39" s="401"/>
      <c r="P39" s="401"/>
      <c r="Q39" s="14"/>
    </row>
    <row r="40" spans="1:17" ht="20" customHeight="1">
      <c r="A40" s="33" t="s">
        <v>187</v>
      </c>
      <c r="B40" s="405" t="s">
        <v>188</v>
      </c>
      <c r="C40" s="406"/>
      <c r="D40" s="38"/>
      <c r="E40" s="38"/>
      <c r="F40" s="399"/>
      <c r="G40" s="400"/>
      <c r="H40" s="400"/>
      <c r="I40" s="400"/>
      <c r="J40" s="400"/>
      <c r="K40" s="400"/>
      <c r="L40" s="400"/>
      <c r="M40" s="400"/>
      <c r="N40" s="400"/>
      <c r="O40" s="400"/>
      <c r="P40" s="400"/>
      <c r="Q40" s="14"/>
    </row>
    <row r="41" spans="1:17" ht="13">
      <c r="A41" s="98"/>
      <c r="B41" s="199"/>
      <c r="C41" s="187"/>
      <c r="D41" s="70"/>
      <c r="E41" s="71"/>
      <c r="F41" s="401"/>
      <c r="G41" s="401"/>
      <c r="H41" s="401"/>
      <c r="I41" s="401"/>
      <c r="J41" s="401"/>
      <c r="K41" s="401"/>
      <c r="L41" s="401"/>
      <c r="M41" s="401"/>
      <c r="N41" s="401"/>
      <c r="O41" s="401"/>
      <c r="P41" s="401"/>
      <c r="Q41" s="14"/>
    </row>
    <row r="42" spans="1:17" ht="16" customHeight="1">
      <c r="A42" s="37" t="s">
        <v>189</v>
      </c>
      <c r="B42" s="27" t="s">
        <v>232</v>
      </c>
      <c r="C42" s="38"/>
      <c r="D42" s="38"/>
      <c r="E42" s="38"/>
      <c r="F42" s="399"/>
      <c r="G42" s="400"/>
      <c r="H42" s="400"/>
      <c r="I42" s="400"/>
      <c r="J42" s="400"/>
      <c r="K42" s="400"/>
      <c r="L42" s="400"/>
      <c r="M42" s="400"/>
      <c r="N42" s="400"/>
      <c r="O42" s="400"/>
      <c r="P42" s="400"/>
      <c r="Q42" s="14"/>
    </row>
    <row r="43" spans="1:17" ht="13" customHeight="1">
      <c r="A43" s="185"/>
      <c r="B43" s="199"/>
      <c r="C43" s="187"/>
      <c r="D43" s="70"/>
      <c r="E43" s="71"/>
      <c r="F43" s="404"/>
      <c r="G43" s="404"/>
      <c r="H43" s="404"/>
      <c r="I43" s="404"/>
      <c r="J43" s="404"/>
      <c r="K43" s="404"/>
      <c r="L43" s="404"/>
      <c r="M43" s="404"/>
      <c r="N43" s="404"/>
      <c r="O43" s="404"/>
      <c r="P43" s="404"/>
      <c r="Q43" s="14"/>
    </row>
    <row r="44" spans="1:17" ht="13" customHeight="1">
      <c r="A44" s="37" t="s">
        <v>223</v>
      </c>
      <c r="B44" s="27" t="s">
        <v>221</v>
      </c>
      <c r="C44" s="182"/>
      <c r="D44" s="183"/>
      <c r="E44" s="183"/>
      <c r="F44" s="398"/>
      <c r="G44" s="398"/>
      <c r="H44" s="398"/>
      <c r="I44" s="398"/>
      <c r="J44" s="398"/>
      <c r="K44" s="398"/>
      <c r="L44" s="398"/>
      <c r="M44" s="398"/>
      <c r="N44" s="398"/>
      <c r="O44" s="398"/>
      <c r="P44" s="398"/>
      <c r="Q44" s="14"/>
    </row>
    <row r="45" spans="1:17" ht="13" customHeight="1">
      <c r="A45" s="185"/>
      <c r="B45" s="199"/>
      <c r="C45" s="187"/>
      <c r="D45" s="70"/>
      <c r="E45" s="71"/>
      <c r="F45" s="404"/>
      <c r="G45" s="404"/>
      <c r="H45" s="404"/>
      <c r="I45" s="404"/>
      <c r="J45" s="404"/>
      <c r="K45" s="404"/>
      <c r="L45" s="404"/>
      <c r="M45" s="404"/>
      <c r="N45" s="404"/>
      <c r="O45" s="404"/>
      <c r="P45" s="404"/>
      <c r="Q45" s="14"/>
    </row>
    <row r="46" spans="1:17" ht="15" customHeight="1">
      <c r="A46" s="64"/>
      <c r="B46" s="62"/>
      <c r="C46" s="63"/>
      <c r="D46" s="74">
        <f>D15+D22+D28+D33+D35+D37+D39+D41+D43+D45</f>
        <v>0</v>
      </c>
      <c r="E46" s="74">
        <f>E15+E22+E28+E33+E35+E37+E39+E41+E43+E45</f>
        <v>0</v>
      </c>
      <c r="F46" s="399" t="s">
        <v>181</v>
      </c>
      <c r="G46" s="407"/>
      <c r="H46" s="407"/>
      <c r="I46" s="407"/>
      <c r="J46" s="29"/>
      <c r="K46" s="29"/>
      <c r="L46" s="29"/>
      <c r="M46" s="29"/>
      <c r="N46" s="29"/>
      <c r="O46" s="29"/>
      <c r="P46" s="29"/>
      <c r="Q46" s="14"/>
    </row>
    <row r="47" spans="1:17" ht="26" customHeight="1">
      <c r="A47" s="86" t="s">
        <v>233</v>
      </c>
      <c r="B47" s="84"/>
      <c r="C47" s="84"/>
      <c r="D47" s="85">
        <v>0</v>
      </c>
      <c r="E47" s="84">
        <v>0</v>
      </c>
      <c r="F47" s="396"/>
      <c r="G47" s="396"/>
      <c r="H47" s="396"/>
      <c r="I47" s="396"/>
      <c r="J47" s="396"/>
      <c r="K47" s="396"/>
      <c r="L47" s="396"/>
      <c r="M47" s="396"/>
      <c r="N47" s="396"/>
      <c r="O47" s="396"/>
      <c r="P47" s="396"/>
      <c r="Q47" s="14"/>
    </row>
    <row r="48" spans="1:17" ht="30" customHeight="1">
      <c r="A48" s="87">
        <f>A43+A41+A39+A37+A35+A33+A28+A22+A15+A45</f>
        <v>0</v>
      </c>
      <c r="B48" s="75">
        <f>B43+B41+B39+B37+B35+B33+B28+B22+B15+B45</f>
        <v>0</v>
      </c>
      <c r="C48" s="87">
        <f>C43+C41+C39+C37+C35+C33+C28+C22+C15+C45</f>
        <v>0</v>
      </c>
      <c r="D48" s="88">
        <f>D46+D47</f>
        <v>0</v>
      </c>
      <c r="E48" s="75">
        <f>E46+E47</f>
        <v>0</v>
      </c>
      <c r="F48" s="402" t="s">
        <v>234</v>
      </c>
      <c r="G48" s="403"/>
      <c r="H48" s="403"/>
      <c r="I48" s="403"/>
      <c r="J48" s="69"/>
      <c r="K48" s="69"/>
      <c r="L48" s="69"/>
      <c r="M48" s="69"/>
      <c r="N48" s="69"/>
      <c r="O48" s="69"/>
      <c r="P48" s="69"/>
      <c r="Q48" s="14"/>
    </row>
    <row r="49" spans="1:19" ht="13">
      <c r="A49" s="27" t="s">
        <v>235</v>
      </c>
      <c r="B49" s="41"/>
      <c r="C49" s="29"/>
      <c r="D49" s="29"/>
      <c r="E49" s="29"/>
      <c r="F49" s="399"/>
      <c r="G49" s="400"/>
      <c r="H49" s="400"/>
      <c r="I49" s="400"/>
      <c r="J49" s="400"/>
      <c r="K49" s="400"/>
      <c r="L49" s="400"/>
      <c r="M49" s="400"/>
      <c r="N49" s="400"/>
      <c r="O49" s="400"/>
      <c r="P49" s="400"/>
      <c r="Q49" s="14"/>
    </row>
    <row r="50" spans="1:19" ht="13">
      <c r="A50" s="40"/>
      <c r="B50" s="40"/>
      <c r="C50" s="40"/>
      <c r="D50" s="49"/>
      <c r="E50" s="49"/>
      <c r="F50" s="396"/>
      <c r="G50" s="396"/>
      <c r="H50" s="396"/>
      <c r="I50" s="396"/>
      <c r="J50" s="396"/>
      <c r="K50" s="396"/>
      <c r="L50" s="396"/>
      <c r="M50" s="396"/>
      <c r="N50" s="396"/>
      <c r="O50" s="396"/>
      <c r="P50" s="396"/>
      <c r="Q50" s="14"/>
    </row>
    <row r="51" spans="1:19" ht="13">
      <c r="A51" s="40"/>
      <c r="B51" s="40"/>
      <c r="C51" s="40"/>
      <c r="D51" s="99"/>
      <c r="E51" s="99"/>
      <c r="F51" s="396"/>
      <c r="G51" s="396"/>
      <c r="H51" s="396"/>
      <c r="I51" s="396"/>
      <c r="J51" s="396"/>
      <c r="K51" s="396"/>
      <c r="L51" s="396"/>
      <c r="M51" s="396"/>
      <c r="N51" s="396"/>
      <c r="O51" s="396"/>
      <c r="P51" s="396"/>
      <c r="Q51" s="14"/>
    </row>
    <row r="52" spans="1:19" ht="13">
      <c r="A52" s="40"/>
      <c r="B52" s="40"/>
      <c r="C52" s="40"/>
      <c r="D52" s="99"/>
      <c r="E52" s="99"/>
      <c r="F52" s="396"/>
      <c r="G52" s="396"/>
      <c r="H52" s="396"/>
      <c r="I52" s="396"/>
      <c r="J52" s="396"/>
      <c r="K52" s="396"/>
      <c r="L52" s="396"/>
      <c r="M52" s="396"/>
      <c r="N52" s="396"/>
      <c r="O52" s="396"/>
      <c r="P52" s="396"/>
      <c r="Q52" s="14"/>
    </row>
    <row r="53" spans="1:19" ht="19" customHeight="1">
      <c r="A53" s="40"/>
      <c r="B53" s="40"/>
      <c r="C53" s="40"/>
      <c r="D53" s="74">
        <f>SUM(D50:D52)</f>
        <v>0</v>
      </c>
      <c r="E53" s="74">
        <f>SUM(E50:E52)</f>
        <v>0</v>
      </c>
      <c r="F53" s="399" t="s">
        <v>57</v>
      </c>
      <c r="G53" s="400"/>
      <c r="H53" s="400"/>
      <c r="I53" s="400"/>
      <c r="J53" s="400"/>
      <c r="K53" s="400"/>
      <c r="L53" s="400"/>
      <c r="M53" s="400"/>
      <c r="N53" s="400"/>
      <c r="O53" s="400"/>
      <c r="P53" s="400"/>
      <c r="Q53" s="16"/>
      <c r="R53" s="16"/>
      <c r="S53" s="16"/>
    </row>
    <row r="54" spans="1:19" ht="13">
      <c r="A54" s="27" t="s">
        <v>147</v>
      </c>
      <c r="B54" s="27"/>
      <c r="C54" s="27"/>
      <c r="D54" s="27"/>
      <c r="E54" s="27"/>
      <c r="F54" s="409"/>
      <c r="G54" s="409"/>
      <c r="H54" s="409"/>
      <c r="I54" s="409"/>
      <c r="J54" s="409"/>
      <c r="K54" s="409"/>
      <c r="L54" s="409"/>
      <c r="M54" s="409"/>
      <c r="N54" s="409"/>
      <c r="O54" s="409"/>
      <c r="P54" s="409"/>
      <c r="Q54" s="16"/>
      <c r="R54" s="16"/>
      <c r="S54" s="16"/>
    </row>
    <row r="55" spans="1:19" ht="13">
      <c r="A55" s="40"/>
      <c r="B55" s="40"/>
      <c r="C55" s="40"/>
      <c r="D55" s="99"/>
      <c r="E55" s="99"/>
      <c r="F55" s="396"/>
      <c r="G55" s="396"/>
      <c r="H55" s="396"/>
      <c r="I55" s="396"/>
      <c r="J55" s="396"/>
      <c r="K55" s="396"/>
      <c r="L55" s="396"/>
      <c r="M55" s="396"/>
      <c r="N55" s="396"/>
      <c r="O55" s="396"/>
      <c r="P55" s="396"/>
    </row>
    <row r="56" spans="1:19" ht="13">
      <c r="A56" s="40"/>
      <c r="B56" s="40"/>
      <c r="C56" s="40"/>
      <c r="D56" s="99"/>
      <c r="E56" s="99"/>
      <c r="F56" s="396"/>
      <c r="G56" s="396"/>
      <c r="H56" s="396"/>
      <c r="I56" s="396"/>
      <c r="J56" s="396"/>
      <c r="K56" s="396"/>
      <c r="L56" s="396"/>
      <c r="M56" s="396"/>
      <c r="N56" s="396"/>
      <c r="O56" s="396"/>
      <c r="P56" s="396"/>
    </row>
    <row r="57" spans="1:19" ht="13">
      <c r="A57" s="40"/>
      <c r="B57" s="40"/>
      <c r="C57" s="40"/>
      <c r="D57" s="99"/>
      <c r="E57" s="99"/>
      <c r="F57" s="396"/>
      <c r="G57" s="396"/>
      <c r="H57" s="396"/>
      <c r="I57" s="396"/>
      <c r="J57" s="396"/>
      <c r="K57" s="396"/>
      <c r="L57" s="396"/>
      <c r="M57" s="396"/>
      <c r="N57" s="396"/>
      <c r="O57" s="396"/>
      <c r="P57" s="396"/>
    </row>
    <row r="58" spans="1:19" ht="13">
      <c r="A58" s="40"/>
      <c r="B58" s="40"/>
      <c r="C58" s="40"/>
      <c r="D58" s="99"/>
      <c r="E58" s="99"/>
      <c r="F58" s="396"/>
      <c r="G58" s="396"/>
      <c r="H58" s="396"/>
      <c r="I58" s="396"/>
      <c r="J58" s="396"/>
      <c r="K58" s="396"/>
      <c r="L58" s="396"/>
      <c r="M58" s="396"/>
      <c r="N58" s="396"/>
      <c r="O58" s="396"/>
      <c r="P58" s="396"/>
    </row>
    <row r="59" spans="1:19" ht="13">
      <c r="A59" s="40"/>
      <c r="B59" s="40"/>
      <c r="C59" s="40"/>
      <c r="D59" s="99"/>
      <c r="E59" s="99"/>
      <c r="F59" s="396"/>
      <c r="G59" s="396"/>
      <c r="H59" s="396"/>
      <c r="I59" s="396"/>
      <c r="J59" s="396"/>
      <c r="K59" s="396"/>
      <c r="L59" s="396"/>
      <c r="M59" s="396"/>
      <c r="N59" s="396"/>
      <c r="O59" s="396"/>
      <c r="P59" s="396"/>
    </row>
    <row r="60" spans="1:19" ht="16" customHeight="1">
      <c r="A60" s="40"/>
      <c r="B60" s="40"/>
      <c r="C60" s="40"/>
      <c r="D60" s="74">
        <f>SUM(D55:D59)</f>
        <v>0</v>
      </c>
      <c r="E60" s="74">
        <f>SUM(E55:E59)</f>
        <v>0</v>
      </c>
      <c r="F60" s="399" t="s">
        <v>185</v>
      </c>
      <c r="G60" s="400"/>
      <c r="H60" s="400"/>
      <c r="I60" s="400"/>
      <c r="J60" s="400"/>
      <c r="K60" s="400"/>
      <c r="L60" s="400"/>
      <c r="M60" s="400"/>
      <c r="N60" s="400"/>
      <c r="O60" s="400"/>
      <c r="P60" s="400"/>
    </row>
    <row r="61" spans="1:19" ht="13">
      <c r="A61" s="27" t="s">
        <v>148</v>
      </c>
      <c r="B61" s="27"/>
      <c r="C61" s="27"/>
      <c r="D61" s="27"/>
      <c r="E61" s="27"/>
      <c r="F61" s="410"/>
      <c r="G61" s="410"/>
      <c r="H61" s="410"/>
      <c r="I61" s="410"/>
      <c r="J61" s="410"/>
      <c r="K61" s="410"/>
      <c r="L61" s="410"/>
      <c r="M61" s="410"/>
      <c r="N61" s="410"/>
      <c r="O61" s="410"/>
      <c r="P61" s="410"/>
    </row>
    <row r="62" spans="1:19" ht="13">
      <c r="A62" s="40"/>
      <c r="B62" s="42"/>
      <c r="C62" s="43"/>
      <c r="D62" s="99"/>
      <c r="E62" s="99"/>
      <c r="F62" s="396"/>
      <c r="G62" s="396"/>
      <c r="H62" s="396"/>
      <c r="I62" s="396"/>
      <c r="J62" s="396"/>
      <c r="K62" s="396"/>
      <c r="L62" s="396"/>
      <c r="M62" s="396"/>
      <c r="N62" s="396"/>
      <c r="O62" s="396"/>
      <c r="P62" s="396"/>
    </row>
    <row r="63" spans="1:19" ht="13">
      <c r="A63" s="40"/>
      <c r="B63" s="42"/>
      <c r="C63" s="43"/>
      <c r="D63" s="99"/>
      <c r="E63" s="99"/>
      <c r="F63" s="396"/>
      <c r="G63" s="396"/>
      <c r="H63" s="396"/>
      <c r="I63" s="396"/>
      <c r="J63" s="396"/>
      <c r="K63" s="396"/>
      <c r="L63" s="396"/>
      <c r="M63" s="396"/>
      <c r="N63" s="396"/>
      <c r="O63" s="396"/>
      <c r="P63" s="396"/>
    </row>
    <row r="64" spans="1:19" ht="13">
      <c r="A64" s="40"/>
      <c r="B64" s="42"/>
      <c r="C64" s="43"/>
      <c r="D64" s="99"/>
      <c r="E64" s="99"/>
      <c r="F64" s="396"/>
      <c r="G64" s="396"/>
      <c r="H64" s="396"/>
      <c r="I64" s="396"/>
      <c r="J64" s="396"/>
      <c r="K64" s="396"/>
      <c r="L64" s="396"/>
      <c r="M64" s="396"/>
      <c r="N64" s="396"/>
      <c r="O64" s="396"/>
      <c r="P64" s="396"/>
    </row>
    <row r="65" spans="1:16" ht="20" customHeight="1">
      <c r="A65" s="44"/>
      <c r="B65" s="45"/>
      <c r="C65" s="46"/>
      <c r="D65" s="74">
        <f>SUM(D62:D64)</f>
        <v>0</v>
      </c>
      <c r="E65" s="74">
        <f>SUM(E62:E64)</f>
        <v>0</v>
      </c>
      <c r="F65" s="399" t="s">
        <v>8</v>
      </c>
      <c r="G65" s="400"/>
      <c r="H65" s="400"/>
      <c r="I65" s="400"/>
      <c r="J65" s="400"/>
      <c r="K65" s="400"/>
      <c r="L65" s="400"/>
      <c r="M65" s="400"/>
      <c r="N65" s="400"/>
      <c r="O65" s="400"/>
      <c r="P65" s="400"/>
    </row>
    <row r="66" spans="1:16" ht="13">
      <c r="A66" s="27" t="s">
        <v>130</v>
      </c>
      <c r="B66" s="20"/>
      <c r="C66" s="20"/>
      <c r="D66" s="20"/>
      <c r="E66" s="20"/>
      <c r="F66" s="409"/>
      <c r="G66" s="409"/>
      <c r="H66" s="409"/>
      <c r="I66" s="409"/>
      <c r="J66" s="409"/>
      <c r="K66" s="409"/>
      <c r="L66" s="409"/>
      <c r="M66" s="409"/>
      <c r="N66" s="409"/>
      <c r="O66" s="409"/>
      <c r="P66" s="409"/>
    </row>
    <row r="67" spans="1:16" ht="13">
      <c r="A67" s="40"/>
      <c r="B67" s="40"/>
      <c r="C67" s="40"/>
      <c r="D67" s="99"/>
      <c r="E67" s="99"/>
      <c r="F67" s="396"/>
      <c r="G67" s="396"/>
      <c r="H67" s="396"/>
      <c r="I67" s="396"/>
      <c r="J67" s="396"/>
      <c r="K67" s="396"/>
      <c r="L67" s="396"/>
      <c r="M67" s="396"/>
      <c r="N67" s="396"/>
      <c r="O67" s="396"/>
      <c r="P67" s="396"/>
    </row>
    <row r="68" spans="1:16" ht="13">
      <c r="A68" s="40"/>
      <c r="B68" s="40"/>
      <c r="C68" s="40"/>
      <c r="D68" s="99"/>
      <c r="E68" s="99"/>
      <c r="F68" s="396"/>
      <c r="G68" s="396"/>
      <c r="H68" s="396"/>
      <c r="I68" s="396"/>
      <c r="J68" s="396"/>
      <c r="K68" s="396"/>
      <c r="L68" s="396"/>
      <c r="M68" s="396"/>
      <c r="N68" s="396"/>
      <c r="O68" s="396"/>
      <c r="P68" s="396"/>
    </row>
    <row r="69" spans="1:16" ht="19" customHeight="1">
      <c r="A69" s="44"/>
      <c r="B69" s="44"/>
      <c r="C69" s="44"/>
      <c r="D69" s="74">
        <f>SUM(D67:D68)</f>
        <v>0</v>
      </c>
      <c r="E69" s="74">
        <f>SUM(E67:E68)</f>
        <v>0</v>
      </c>
      <c r="F69" s="399" t="s">
        <v>149</v>
      </c>
      <c r="G69" s="400"/>
      <c r="H69" s="400"/>
      <c r="I69" s="400"/>
      <c r="J69" s="400"/>
      <c r="K69" s="400"/>
      <c r="L69" s="400"/>
      <c r="M69" s="400"/>
      <c r="N69" s="400"/>
      <c r="O69" s="400"/>
      <c r="P69" s="400"/>
    </row>
    <row r="70" spans="1:16" ht="13">
      <c r="A70" s="27" t="s">
        <v>201</v>
      </c>
      <c r="B70" s="47"/>
      <c r="C70" s="47"/>
      <c r="D70" s="74"/>
      <c r="E70" s="74"/>
      <c r="F70" s="408"/>
      <c r="G70" s="408"/>
      <c r="H70" s="408"/>
      <c r="I70" s="408"/>
      <c r="J70" s="408"/>
      <c r="K70" s="408"/>
      <c r="L70" s="408"/>
      <c r="M70" s="408"/>
      <c r="N70" s="408"/>
      <c r="O70" s="408"/>
      <c r="P70" s="408"/>
    </row>
    <row r="71" spans="1:16" ht="13">
      <c r="A71" s="27" t="s">
        <v>243</v>
      </c>
      <c r="B71" s="20"/>
      <c r="C71" s="20"/>
      <c r="D71" s="20"/>
      <c r="E71" s="20"/>
      <c r="F71" s="413"/>
      <c r="G71" s="413"/>
      <c r="H71" s="413"/>
      <c r="I71" s="413"/>
      <c r="J71" s="413"/>
      <c r="K71" s="413"/>
      <c r="L71" s="413"/>
      <c r="M71" s="413"/>
      <c r="N71" s="413"/>
      <c r="O71" s="413"/>
      <c r="P71" s="413"/>
    </row>
    <row r="72" spans="1:16" ht="13" customHeight="1">
      <c r="A72" s="40"/>
      <c r="B72" s="40"/>
      <c r="C72" s="40"/>
      <c r="D72" s="49"/>
      <c r="E72" s="49"/>
      <c r="F72" s="396"/>
      <c r="G72" s="396"/>
      <c r="H72" s="396"/>
      <c r="I72" s="396"/>
      <c r="J72" s="396"/>
      <c r="K72" s="396"/>
      <c r="L72" s="396"/>
      <c r="M72" s="396"/>
      <c r="N72" s="396"/>
      <c r="O72" s="396"/>
      <c r="P72" s="396"/>
    </row>
    <row r="73" spans="1:16" ht="13">
      <c r="A73" s="40"/>
      <c r="B73" s="40"/>
      <c r="C73" s="40"/>
      <c r="D73" s="99"/>
      <c r="E73" s="99"/>
      <c r="F73" s="396"/>
      <c r="G73" s="396"/>
      <c r="H73" s="396"/>
      <c r="I73" s="396"/>
      <c r="J73" s="396"/>
      <c r="K73" s="396"/>
      <c r="L73" s="396"/>
      <c r="M73" s="396"/>
      <c r="N73" s="396"/>
      <c r="O73" s="396"/>
      <c r="P73" s="396"/>
    </row>
    <row r="74" spans="1:16" ht="13" customHeight="1">
      <c r="A74" s="40"/>
      <c r="B74" s="40"/>
      <c r="C74" s="40"/>
      <c r="D74" s="99"/>
      <c r="E74" s="99"/>
      <c r="F74" s="396"/>
      <c r="G74" s="396"/>
      <c r="H74" s="396"/>
      <c r="I74" s="396"/>
      <c r="J74" s="396"/>
      <c r="K74" s="396"/>
      <c r="L74" s="396"/>
      <c r="M74" s="396"/>
      <c r="N74" s="396"/>
      <c r="O74" s="396"/>
      <c r="P74" s="396"/>
    </row>
    <row r="75" spans="1:16" ht="13">
      <c r="A75" s="40"/>
      <c r="B75" s="40"/>
      <c r="C75" s="40"/>
      <c r="D75" s="99"/>
      <c r="E75" s="99"/>
      <c r="F75" s="396"/>
      <c r="G75" s="396"/>
      <c r="H75" s="396"/>
      <c r="I75" s="396"/>
      <c r="J75" s="396"/>
      <c r="K75" s="396"/>
      <c r="L75" s="396"/>
      <c r="M75" s="396"/>
      <c r="N75" s="396"/>
      <c r="O75" s="396"/>
      <c r="P75" s="396"/>
    </row>
    <row r="76" spans="1:16" ht="13">
      <c r="A76" s="40"/>
      <c r="B76" s="40"/>
      <c r="C76" s="40"/>
      <c r="D76" s="99"/>
      <c r="E76" s="99"/>
      <c r="F76" s="396"/>
      <c r="G76" s="396"/>
      <c r="H76" s="396"/>
      <c r="I76" s="396"/>
      <c r="J76" s="396"/>
      <c r="K76" s="396"/>
      <c r="L76" s="396"/>
      <c r="M76" s="396"/>
      <c r="N76" s="396"/>
      <c r="O76" s="396"/>
      <c r="P76" s="396"/>
    </row>
    <row r="77" spans="1:16" ht="13">
      <c r="A77" s="40"/>
      <c r="B77" s="40"/>
      <c r="C77" s="40"/>
      <c r="D77" s="99"/>
      <c r="E77" s="99"/>
      <c r="F77" s="396"/>
      <c r="G77" s="396"/>
      <c r="H77" s="396"/>
      <c r="I77" s="396"/>
      <c r="J77" s="396"/>
      <c r="K77" s="396"/>
      <c r="L77" s="396"/>
      <c r="M77" s="396"/>
      <c r="N77" s="396"/>
      <c r="O77" s="396"/>
      <c r="P77" s="396"/>
    </row>
    <row r="78" spans="1:16" ht="13" customHeight="1">
      <c r="A78" s="40"/>
      <c r="B78" s="40"/>
      <c r="C78" s="40"/>
      <c r="D78" s="74">
        <f>SUM(D72:D77)</f>
        <v>0</v>
      </c>
      <c r="E78" s="74">
        <f>SUM(E72:E77)</f>
        <v>0</v>
      </c>
      <c r="F78" s="399" t="s">
        <v>43</v>
      </c>
      <c r="G78" s="400"/>
      <c r="H78" s="400"/>
      <c r="I78" s="400"/>
      <c r="J78" s="400"/>
      <c r="K78" s="400"/>
      <c r="L78" s="400"/>
      <c r="M78" s="400"/>
      <c r="N78" s="400"/>
      <c r="O78" s="400"/>
      <c r="P78" s="400"/>
    </row>
    <row r="79" spans="1:16" ht="13">
      <c r="A79" s="27" t="s">
        <v>170</v>
      </c>
      <c r="B79" s="20"/>
      <c r="C79" s="20"/>
      <c r="D79" s="74"/>
      <c r="E79" s="74"/>
      <c r="F79" s="413"/>
      <c r="G79" s="413"/>
      <c r="H79" s="413"/>
      <c r="I79" s="413"/>
      <c r="J79" s="413"/>
      <c r="K79" s="413"/>
      <c r="L79" s="413"/>
      <c r="M79" s="413"/>
      <c r="N79" s="413"/>
      <c r="O79" s="413"/>
      <c r="P79" s="413"/>
    </row>
    <row r="80" spans="1:16" ht="13">
      <c r="A80" s="27" t="s">
        <v>216</v>
      </c>
      <c r="B80" s="27"/>
      <c r="C80" s="27"/>
      <c r="D80" s="74"/>
      <c r="E80" s="74"/>
      <c r="F80" s="413"/>
      <c r="G80" s="413"/>
      <c r="H80" s="413"/>
      <c r="I80" s="413"/>
      <c r="J80" s="413"/>
      <c r="K80" s="413"/>
      <c r="L80" s="413"/>
      <c r="M80" s="413"/>
      <c r="N80" s="413"/>
      <c r="O80" s="413"/>
      <c r="P80" s="413"/>
    </row>
    <row r="81" spans="1:16" ht="17" customHeight="1">
      <c r="A81" s="96" t="s">
        <v>95</v>
      </c>
      <c r="B81" s="71"/>
      <c r="C81" s="71"/>
      <c r="D81" s="71">
        <f>D80+D79+D78+D70+D69+D65+D60+D53+D48</f>
        <v>0</v>
      </c>
      <c r="E81" s="70">
        <f>E80+E79+E78+E70+E69+E65+E60+E53+E48</f>
        <v>0</v>
      </c>
      <c r="F81" s="48"/>
      <c r="G81" s="48"/>
      <c r="H81" s="48"/>
      <c r="I81" s="48"/>
      <c r="J81" s="48"/>
      <c r="K81" s="48"/>
      <c r="L81" s="48"/>
      <c r="M81" s="48"/>
      <c r="N81" s="48"/>
      <c r="O81" s="48"/>
      <c r="P81" s="48"/>
    </row>
    <row r="82" spans="1:16" ht="13" customHeight="1">
      <c r="A82" s="27" t="s">
        <v>96</v>
      </c>
      <c r="B82" s="27"/>
      <c r="C82" s="27"/>
      <c r="D82" s="72"/>
      <c r="E82" s="72"/>
      <c r="F82" s="413" t="s">
        <v>168</v>
      </c>
      <c r="G82" s="413"/>
      <c r="H82" s="413"/>
      <c r="I82" s="413"/>
      <c r="J82" s="413"/>
      <c r="K82" s="48"/>
      <c r="L82" s="48"/>
      <c r="M82" s="48"/>
      <c r="N82" s="48"/>
      <c r="O82" s="48"/>
      <c r="P82" s="48"/>
    </row>
    <row r="83" spans="1:16" ht="13" customHeight="1">
      <c r="B83" s="15" t="s">
        <v>203</v>
      </c>
      <c r="C83" s="27" t="s">
        <v>204</v>
      </c>
      <c r="D83" s="73">
        <f>ROUND(B84*B85,0)</f>
        <v>0</v>
      </c>
      <c r="E83" s="73">
        <f>ROUND(E81*C85,0)</f>
        <v>0</v>
      </c>
      <c r="F83" s="415"/>
      <c r="G83" s="415"/>
      <c r="H83" s="415"/>
      <c r="I83" s="415"/>
      <c r="J83" s="415"/>
      <c r="K83" s="415"/>
      <c r="L83" s="415"/>
      <c r="M83" s="415"/>
      <c r="N83" s="415"/>
      <c r="O83" s="415"/>
      <c r="P83" s="415"/>
    </row>
    <row r="84" spans="1:16" ht="13" customHeight="1">
      <c r="A84" s="37" t="s">
        <v>173</v>
      </c>
      <c r="B84" s="49">
        <f>D81-D79</f>
        <v>0</v>
      </c>
      <c r="C84" s="89">
        <f>E81-E79</f>
        <v>0</v>
      </c>
      <c r="D84" s="72"/>
      <c r="E84" s="72"/>
      <c r="F84" s="51" t="s">
        <v>128</v>
      </c>
      <c r="G84" s="52"/>
      <c r="H84" s="412" t="s">
        <v>97</v>
      </c>
      <c r="I84" s="412"/>
      <c r="J84" s="412"/>
      <c r="K84" s="412"/>
      <c r="L84" s="412"/>
      <c r="M84" s="412"/>
      <c r="N84" s="412"/>
      <c r="O84" s="412"/>
      <c r="P84" s="48"/>
    </row>
    <row r="85" spans="1:16" ht="13">
      <c r="A85" s="37" t="s">
        <v>205</v>
      </c>
      <c r="B85" s="50">
        <v>0</v>
      </c>
      <c r="C85" s="56">
        <v>0</v>
      </c>
      <c r="D85" s="91">
        <f>SUM(D83:D84)</f>
        <v>0</v>
      </c>
      <c r="E85" s="74">
        <f>SUM(E83:E84)</f>
        <v>0</v>
      </c>
      <c r="F85" s="380" t="s">
        <v>398</v>
      </c>
      <c r="G85" s="48"/>
      <c r="H85" s="48"/>
      <c r="I85" s="48"/>
      <c r="J85" s="48"/>
      <c r="K85" s="48"/>
      <c r="L85" s="48"/>
      <c r="M85" s="48"/>
      <c r="N85" s="48"/>
      <c r="O85" s="48"/>
      <c r="P85" s="48"/>
    </row>
    <row r="86" spans="1:16" ht="13">
      <c r="A86" s="97" t="s">
        <v>98</v>
      </c>
      <c r="B86" s="23"/>
      <c r="C86" s="96"/>
      <c r="D86" s="95">
        <f>D81+D85</f>
        <v>0</v>
      </c>
      <c r="E86" s="92">
        <f>E81+E85</f>
        <v>0</v>
      </c>
      <c r="F86" s="48"/>
      <c r="G86" s="48"/>
      <c r="H86" s="48"/>
      <c r="I86" s="48"/>
      <c r="J86" s="48"/>
      <c r="K86" s="48"/>
      <c r="L86" s="48"/>
      <c r="M86" s="48"/>
      <c r="N86" s="48"/>
      <c r="O86" s="48"/>
      <c r="P86" s="48"/>
    </row>
    <row r="87" spans="1:16" ht="19" customHeight="1">
      <c r="A87" s="27" t="s">
        <v>99</v>
      </c>
      <c r="B87" s="27"/>
      <c r="C87" s="27"/>
      <c r="D87" s="67"/>
      <c r="E87" s="67"/>
      <c r="F87" s="413"/>
      <c r="G87" s="413"/>
      <c r="H87" s="413"/>
      <c r="I87" s="413"/>
      <c r="J87" s="413"/>
      <c r="K87" s="414"/>
      <c r="L87" s="414"/>
      <c r="M87" s="414"/>
      <c r="N87" s="414"/>
      <c r="O87" s="414"/>
      <c r="P87" s="414"/>
    </row>
    <row r="88" spans="1:16" ht="16" customHeight="1">
      <c r="A88" s="27"/>
      <c r="B88" s="53" t="s">
        <v>9</v>
      </c>
      <c r="C88" s="28">
        <v>0</v>
      </c>
      <c r="D88" s="95"/>
      <c r="E88" s="95"/>
      <c r="F88" s="411"/>
      <c r="G88" s="411"/>
      <c r="H88" s="411"/>
      <c r="I88" s="411"/>
      <c r="J88" s="411"/>
      <c r="K88" s="411"/>
      <c r="L88" s="411"/>
      <c r="M88" s="411"/>
      <c r="N88" s="411"/>
      <c r="O88" s="411"/>
      <c r="P88" s="411"/>
    </row>
    <row r="89" spans="1:16" ht="13">
      <c r="A89" s="96" t="s">
        <v>206</v>
      </c>
      <c r="B89" s="25"/>
      <c r="C89" s="25"/>
      <c r="D89" s="94">
        <f>D86+D88</f>
        <v>0</v>
      </c>
      <c r="E89" s="94">
        <f>E86+E88</f>
        <v>0</v>
      </c>
      <c r="F89" s="20"/>
      <c r="G89" s="20"/>
      <c r="H89" s="20"/>
      <c r="I89" s="20"/>
      <c r="J89" s="20"/>
      <c r="K89" s="20"/>
      <c r="L89" s="20"/>
      <c r="M89" s="20"/>
      <c r="N89" s="20"/>
      <c r="O89" s="20"/>
      <c r="P89" s="20"/>
    </row>
    <row r="90" spans="1:16" ht="13">
      <c r="A90" s="27" t="s">
        <v>53</v>
      </c>
      <c r="B90" s="20"/>
      <c r="C90" s="20"/>
      <c r="D90" s="20"/>
      <c r="E90" s="54">
        <f>D89+E89</f>
        <v>0</v>
      </c>
      <c r="F90" s="20"/>
      <c r="G90" s="20"/>
      <c r="H90" s="20"/>
      <c r="I90" s="20"/>
      <c r="J90" s="20"/>
      <c r="K90" s="20"/>
      <c r="L90" s="20"/>
      <c r="M90" s="20"/>
      <c r="N90" s="20"/>
      <c r="O90" s="20"/>
      <c r="P90" s="20"/>
    </row>
    <row r="91" spans="1:16" ht="13">
      <c r="A91" s="27" t="s">
        <v>54</v>
      </c>
      <c r="B91" s="20"/>
      <c r="C91" s="20"/>
      <c r="D91" s="20"/>
      <c r="E91" s="55" t="e">
        <f>E89/D89</f>
        <v>#DIV/0!</v>
      </c>
      <c r="F91" s="20"/>
      <c r="G91" s="20"/>
      <c r="H91" s="20"/>
      <c r="I91" s="20"/>
      <c r="J91" s="20"/>
      <c r="K91" s="20"/>
      <c r="L91" s="20"/>
      <c r="M91" s="20"/>
      <c r="N91" s="20"/>
      <c r="O91" s="20"/>
      <c r="P91" s="20"/>
    </row>
  </sheetData>
  <mergeCells count="83">
    <mergeCell ref="F70:P70"/>
    <mergeCell ref="F80:P80"/>
    <mergeCell ref="F68:P68"/>
    <mergeCell ref="F82:J82"/>
    <mergeCell ref="F62:P62"/>
    <mergeCell ref="F63:P63"/>
    <mergeCell ref="F64:P64"/>
    <mergeCell ref="F65:P65"/>
    <mergeCell ref="F66:P66"/>
    <mergeCell ref="F67:P67"/>
    <mergeCell ref="F88:P88"/>
    <mergeCell ref="F16:P16"/>
    <mergeCell ref="F76:P76"/>
    <mergeCell ref="F74:P74"/>
    <mergeCell ref="F75:P75"/>
    <mergeCell ref="F77:P77"/>
    <mergeCell ref="F78:P78"/>
    <mergeCell ref="F79:P79"/>
    <mergeCell ref="F60:P60"/>
    <mergeCell ref="F73:P73"/>
    <mergeCell ref="F83:P83"/>
    <mergeCell ref="H84:O84"/>
    <mergeCell ref="F87:P87"/>
    <mergeCell ref="F71:P71"/>
    <mergeCell ref="F72:P72"/>
    <mergeCell ref="F69:P69"/>
    <mergeCell ref="F61:P61"/>
    <mergeCell ref="F52:P52"/>
    <mergeCell ref="F53:P53"/>
    <mergeCell ref="F54:P54"/>
    <mergeCell ref="F55:P55"/>
    <mergeCell ref="F56:P56"/>
    <mergeCell ref="F57:P57"/>
    <mergeCell ref="F47:P47"/>
    <mergeCell ref="F58:P58"/>
    <mergeCell ref="F59:P59"/>
    <mergeCell ref="F45:P45"/>
    <mergeCell ref="F49:P49"/>
    <mergeCell ref="F50:P50"/>
    <mergeCell ref="F51:P51"/>
    <mergeCell ref="F48:I48"/>
    <mergeCell ref="F41:P41"/>
    <mergeCell ref="F42:P42"/>
    <mergeCell ref="F43:P43"/>
    <mergeCell ref="F44:P44"/>
    <mergeCell ref="F46:I46"/>
    <mergeCell ref="F13:P13"/>
    <mergeCell ref="F14:P14"/>
    <mergeCell ref="F15:J15"/>
    <mergeCell ref="F25:P25"/>
    <mergeCell ref="B40:C40"/>
    <mergeCell ref="F40:P40"/>
    <mergeCell ref="F31:P31"/>
    <mergeCell ref="F32:P32"/>
    <mergeCell ref="F34:P34"/>
    <mergeCell ref="F35:P35"/>
    <mergeCell ref="F36:P36"/>
    <mergeCell ref="F37:P37"/>
    <mergeCell ref="F38:P38"/>
    <mergeCell ref="F39:P39"/>
    <mergeCell ref="F29:P29"/>
    <mergeCell ref="F30:P30"/>
    <mergeCell ref="U1:AA1"/>
    <mergeCell ref="O2:P2"/>
    <mergeCell ref="W2:Y2"/>
    <mergeCell ref="F26:P26"/>
    <mergeCell ref="F27:P27"/>
    <mergeCell ref="F17:P17"/>
    <mergeCell ref="F9:P9"/>
    <mergeCell ref="F10:P10"/>
    <mergeCell ref="F18:P18"/>
    <mergeCell ref="F19:P19"/>
    <mergeCell ref="F20:P20"/>
    <mergeCell ref="F11:P11"/>
    <mergeCell ref="F12:P12"/>
    <mergeCell ref="F21:P21"/>
    <mergeCell ref="F22:G22"/>
    <mergeCell ref="F24:P24"/>
    <mergeCell ref="B6:C6"/>
    <mergeCell ref="O4:P4"/>
    <mergeCell ref="D6:E6"/>
    <mergeCell ref="I5:N5"/>
    <mergeCell ref="J6:L6"/>
  </mergeCells>
  <phoneticPr fontId="8" type="noConversion"/>
  <pageMargins left="0.5" right="0.5" top="0.5" bottom="0.5" header="0.5" footer="0.5"/>
  <pageSetup scale="68" fitToHeight="4" orientation="portrait" horizontalDpi="4294967292" verticalDpi="4294967292"/>
  <ignoredErrors>
    <ignoredError sqref="E85 B28:E33 C34:E34"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2"/>
  <sheetViews>
    <sheetView showZeros="0" topLeftCell="A17" workbookViewId="0">
      <selection activeCell="E40" sqref="E40:J40"/>
    </sheetView>
  </sheetViews>
  <sheetFormatPr baseColWidth="10" defaultRowHeight="12"/>
  <cols>
    <col min="1" max="1" width="2.5" style="13" customWidth="1"/>
    <col min="2" max="2" width="2.83203125" style="13" customWidth="1"/>
    <col min="3" max="3" width="1.6640625" style="13" customWidth="1"/>
    <col min="4" max="4" width="5.83203125" style="13" customWidth="1"/>
    <col min="5" max="5" width="4" style="13" customWidth="1"/>
    <col min="6" max="6" width="2.33203125" style="13" customWidth="1"/>
    <col min="7" max="7" width="6.33203125" style="13" customWidth="1"/>
    <col min="8" max="8" width="3.83203125" style="317" customWidth="1"/>
    <col min="9" max="9" width="4" style="13" customWidth="1"/>
    <col min="10" max="10" width="5.33203125" style="13" customWidth="1"/>
    <col min="11" max="11" width="3.83203125" style="100" customWidth="1"/>
    <col min="12" max="12" width="5.33203125" style="14" bestFit="1" customWidth="1"/>
    <col min="13" max="13" width="5.33203125" style="13" bestFit="1" customWidth="1"/>
    <col min="14" max="14" width="11.1640625" style="274" customWidth="1"/>
    <col min="15" max="15" width="9.33203125" style="274" customWidth="1"/>
    <col min="16" max="16384" width="10.83203125" style="13"/>
  </cols>
  <sheetData>
    <row r="1" spans="1:19" ht="19" customHeight="1">
      <c r="A1" s="13" t="s">
        <v>266</v>
      </c>
      <c r="E1" s="425"/>
      <c r="F1" s="425"/>
      <c r="G1" s="425"/>
      <c r="H1" s="425"/>
      <c r="I1" s="425"/>
      <c r="K1" s="13"/>
      <c r="L1" s="13"/>
      <c r="N1" s="198"/>
      <c r="O1" s="198"/>
      <c r="P1" s="20"/>
      <c r="Q1" s="20"/>
    </row>
    <row r="2" spans="1:19" ht="13" customHeight="1">
      <c r="A2" s="13" t="s">
        <v>265</v>
      </c>
      <c r="F2" s="425"/>
      <c r="G2" s="425"/>
      <c r="H2" s="425"/>
      <c r="I2" s="425"/>
      <c r="J2" s="425"/>
      <c r="K2" s="425"/>
      <c r="L2" s="425"/>
      <c r="M2" s="425"/>
      <c r="N2" s="13"/>
      <c r="O2" s="13"/>
    </row>
    <row r="3" spans="1:19" ht="16" customHeight="1">
      <c r="A3" s="13" t="s">
        <v>267</v>
      </c>
      <c r="E3" s="425"/>
      <c r="F3" s="425"/>
      <c r="G3" s="425"/>
      <c r="H3" s="425"/>
      <c r="I3" s="425"/>
      <c r="J3" s="425"/>
      <c r="K3" s="425"/>
      <c r="L3" s="425"/>
      <c r="M3" s="425"/>
      <c r="N3" s="13"/>
      <c r="O3" s="13"/>
    </row>
    <row r="4" spans="1:19" ht="16" customHeight="1">
      <c r="H4" s="13"/>
      <c r="K4" s="13"/>
      <c r="L4" s="13"/>
      <c r="N4" s="13"/>
      <c r="O4" s="13"/>
    </row>
    <row r="5" spans="1:19" ht="15" customHeight="1" thickBot="1">
      <c r="A5" s="423" t="s">
        <v>268</v>
      </c>
      <c r="B5" s="423"/>
      <c r="C5" s="423"/>
      <c r="D5" s="423"/>
      <c r="E5" s="423"/>
      <c r="F5" s="423"/>
      <c r="G5" s="423"/>
      <c r="H5" s="423"/>
      <c r="I5" s="423"/>
      <c r="J5" s="423"/>
      <c r="K5" s="423"/>
      <c r="L5" s="423"/>
      <c r="M5" s="423"/>
      <c r="N5" s="423"/>
      <c r="O5" s="423"/>
      <c r="P5" s="423"/>
      <c r="Q5" s="423"/>
      <c r="R5" s="423"/>
      <c r="S5" s="423"/>
    </row>
    <row r="6" spans="1:19" s="283" customFormat="1" ht="15" customHeight="1" thickBot="1">
      <c r="A6" s="324" t="s">
        <v>20</v>
      </c>
      <c r="B6" s="324" t="s">
        <v>23</v>
      </c>
      <c r="C6" s="324"/>
      <c r="D6" s="324"/>
      <c r="E6" s="324"/>
      <c r="F6" s="324"/>
      <c r="G6" s="21"/>
      <c r="H6" s="428"/>
      <c r="I6" s="428"/>
      <c r="J6" s="428"/>
      <c r="K6" s="41"/>
      <c r="L6" s="41"/>
      <c r="M6" s="41"/>
      <c r="N6" s="431" t="s">
        <v>396</v>
      </c>
      <c r="O6" s="432"/>
      <c r="P6" s="431" t="s">
        <v>397</v>
      </c>
      <c r="Q6" s="432"/>
      <c r="R6" s="431" t="s">
        <v>48</v>
      </c>
      <c r="S6" s="432"/>
    </row>
    <row r="7" spans="1:19" s="284" customFormat="1" ht="12" customHeight="1">
      <c r="A7" s="20"/>
      <c r="B7" s="325">
        <v>1</v>
      </c>
      <c r="C7" s="20" t="s">
        <v>24</v>
      </c>
      <c r="D7" s="20"/>
      <c r="E7" s="20"/>
      <c r="F7" s="20"/>
      <c r="G7" s="20"/>
      <c r="H7" s="41"/>
      <c r="I7" s="41"/>
      <c r="J7" s="41"/>
      <c r="K7" s="41"/>
      <c r="L7" s="202" t="s">
        <v>70</v>
      </c>
      <c r="M7" s="24" t="s">
        <v>71</v>
      </c>
      <c r="N7" s="242" t="s">
        <v>75</v>
      </c>
      <c r="O7" s="326" t="s">
        <v>77</v>
      </c>
      <c r="P7" s="242" t="s">
        <v>75</v>
      </c>
      <c r="Q7" s="326" t="s">
        <v>77</v>
      </c>
      <c r="R7" s="327" t="s">
        <v>74</v>
      </c>
      <c r="S7" s="326" t="s">
        <v>76</v>
      </c>
    </row>
    <row r="8" spans="1:19" s="284" customFormat="1" ht="17" customHeight="1">
      <c r="A8" s="20"/>
      <c r="B8" s="20"/>
      <c r="C8" s="20" t="s">
        <v>80</v>
      </c>
      <c r="D8" s="20" t="s">
        <v>101</v>
      </c>
      <c r="E8" s="20"/>
      <c r="F8" s="20"/>
      <c r="G8" s="20"/>
      <c r="H8" s="328"/>
      <c r="I8" s="20"/>
      <c r="J8" s="29"/>
      <c r="K8" s="29"/>
      <c r="L8" s="328">
        <f>'Budget Just Y1'!B14+'Budget Just Y1'!C14</f>
        <v>0</v>
      </c>
      <c r="M8" s="328">
        <f>'Budget Just Y2'!B15+'Budget Just Y2'!C15</f>
        <v>0</v>
      </c>
      <c r="N8" s="329">
        <f>'Budget Just Y1'!D14</f>
        <v>0</v>
      </c>
      <c r="O8" s="330">
        <f>'Budget Just Y1'!E14</f>
        <v>0</v>
      </c>
      <c r="P8" s="331">
        <f>'Budget Just Y2'!D15</f>
        <v>0</v>
      </c>
      <c r="Q8" s="330">
        <f>'Budget Just Y2'!E15</f>
        <v>0</v>
      </c>
      <c r="R8" s="329">
        <f>N8+P8</f>
        <v>0</v>
      </c>
      <c r="S8" s="330">
        <f>O8+Q8</f>
        <v>0</v>
      </c>
    </row>
    <row r="9" spans="1:19" s="284" customFormat="1" ht="13">
      <c r="A9" s="20"/>
      <c r="B9" s="20"/>
      <c r="C9" s="20" t="s">
        <v>102</v>
      </c>
      <c r="D9" s="20" t="s">
        <v>49</v>
      </c>
      <c r="E9" s="20"/>
      <c r="F9" s="20"/>
      <c r="G9" s="20"/>
      <c r="H9" s="20"/>
      <c r="I9" s="20"/>
      <c r="J9" s="29"/>
      <c r="K9" s="332"/>
      <c r="L9" s="333">
        <f>'Budget Just Y1'!B19+'Budget Just Y1'!C19</f>
        <v>0</v>
      </c>
      <c r="M9" s="328">
        <f>'Budget Just Y2'!B22+'Budget Just Y2'!C22</f>
        <v>0</v>
      </c>
      <c r="N9" s="329">
        <f>'Budget Just Y1'!D19</f>
        <v>0</v>
      </c>
      <c r="O9" s="330">
        <f>'Budget Just Y1'!E19</f>
        <v>0</v>
      </c>
      <c r="P9" s="331">
        <f>'Budget Just Y2'!D22</f>
        <v>0</v>
      </c>
      <c r="Q9" s="330">
        <f>'Budget Just Y2'!E22</f>
        <v>0</v>
      </c>
      <c r="R9" s="329">
        <f t="shared" ref="R9:R36" si="0">N9+P9</f>
        <v>0</v>
      </c>
      <c r="S9" s="330">
        <f t="shared" ref="S9:S36" si="1">O9+Q9</f>
        <v>0</v>
      </c>
    </row>
    <row r="10" spans="1:19" s="284" customFormat="1" ht="14" customHeight="1">
      <c r="A10" s="20"/>
      <c r="B10" s="325">
        <v>2</v>
      </c>
      <c r="C10" s="20" t="s">
        <v>103</v>
      </c>
      <c r="D10" s="20"/>
      <c r="E10" s="20"/>
      <c r="F10" s="20"/>
      <c r="G10" s="20"/>
      <c r="H10" s="328"/>
      <c r="I10" s="20"/>
      <c r="J10" s="29"/>
      <c r="K10" s="332"/>
      <c r="L10" s="333"/>
      <c r="M10" s="333"/>
      <c r="N10" s="332"/>
      <c r="O10" s="334"/>
      <c r="P10" s="332"/>
      <c r="Q10" s="334"/>
      <c r="R10" s="329">
        <f t="shared" si="0"/>
        <v>0</v>
      </c>
      <c r="S10" s="330">
        <f t="shared" si="1"/>
        <v>0</v>
      </c>
    </row>
    <row r="11" spans="1:19" s="284" customFormat="1" ht="13">
      <c r="A11" s="20"/>
      <c r="B11" s="325"/>
      <c r="C11" s="29" t="s">
        <v>80</v>
      </c>
      <c r="D11" s="29" t="s">
        <v>82</v>
      </c>
      <c r="E11" s="29"/>
      <c r="F11" s="29"/>
      <c r="G11" s="29"/>
      <c r="H11" s="328"/>
      <c r="I11" s="29"/>
      <c r="J11" s="29"/>
      <c r="K11" s="332"/>
      <c r="L11" s="333">
        <f>'Budget Just Y1'!B25+'Budget Just Y1'!C25</f>
        <v>0</v>
      </c>
      <c r="M11" s="328">
        <f>'Budget Just Y2'!B28+'Budget Just Y2'!C28</f>
        <v>0</v>
      </c>
      <c r="N11" s="329">
        <f>'Budget Just Y1'!D25</f>
        <v>0</v>
      </c>
      <c r="O11" s="330">
        <f>'Budget Just Y1'!E25</f>
        <v>0</v>
      </c>
      <c r="P11" s="331">
        <f>'Budget Just Y2'!D28</f>
        <v>0</v>
      </c>
      <c r="Q11" s="330">
        <f>'Budget Just Y2'!E28</f>
        <v>0</v>
      </c>
      <c r="R11" s="329">
        <f t="shared" si="0"/>
        <v>0</v>
      </c>
      <c r="S11" s="330">
        <f t="shared" si="1"/>
        <v>0</v>
      </c>
    </row>
    <row r="12" spans="1:19" s="284" customFormat="1" ht="13">
      <c r="A12" s="20"/>
      <c r="B12" s="325"/>
      <c r="C12" s="29" t="s">
        <v>102</v>
      </c>
      <c r="D12" s="29" t="s">
        <v>153</v>
      </c>
      <c r="E12" s="29"/>
      <c r="F12" s="29"/>
      <c r="G12" s="29"/>
      <c r="H12" s="328"/>
      <c r="I12" s="29"/>
      <c r="J12" s="29"/>
      <c r="K12" s="332"/>
      <c r="L12" s="333">
        <f>'Budget Just Y1'!B30+'Budget Just Y1'!C30</f>
        <v>0</v>
      </c>
      <c r="M12" s="328">
        <f>'Budget Just Y2'!B33+'Budget Just Y2'!C33</f>
        <v>0</v>
      </c>
      <c r="N12" s="329">
        <f>'Budget Just Y1'!D30</f>
        <v>0</v>
      </c>
      <c r="O12" s="330">
        <f>'Budget Just Y1'!E30</f>
        <v>0</v>
      </c>
      <c r="P12" s="331">
        <f>'Budget Just Y2'!D33</f>
        <v>0</v>
      </c>
      <c r="Q12" s="330">
        <f>'Budget Just Y2'!E33</f>
        <v>0</v>
      </c>
      <c r="R12" s="329">
        <f t="shared" si="0"/>
        <v>0</v>
      </c>
      <c r="S12" s="330">
        <f t="shared" si="1"/>
        <v>0</v>
      </c>
    </row>
    <row r="13" spans="1:19" s="284" customFormat="1" ht="13">
      <c r="A13" s="20"/>
      <c r="B13" s="325"/>
      <c r="C13" s="29" t="s">
        <v>104</v>
      </c>
      <c r="D13" s="29" t="s">
        <v>154</v>
      </c>
      <c r="E13" s="29"/>
      <c r="F13" s="29"/>
      <c r="G13" s="29"/>
      <c r="H13" s="328"/>
      <c r="I13" s="29"/>
      <c r="J13" s="29"/>
      <c r="K13" s="332"/>
      <c r="L13" s="333">
        <f>'Budget Just Y1'!B32+'Budget Just Y1'!C32</f>
        <v>0</v>
      </c>
      <c r="M13" s="328">
        <f>'Budget Just Y2'!B35+'Budget Just Y2'!C35</f>
        <v>0</v>
      </c>
      <c r="N13" s="329">
        <f>'Budget Just Y1'!D32</f>
        <v>0</v>
      </c>
      <c r="O13" s="330">
        <f>'Budget Just Y1'!E32</f>
        <v>0</v>
      </c>
      <c r="P13" s="331">
        <f>'Budget Just Y2'!D35</f>
        <v>0</v>
      </c>
      <c r="Q13" s="330">
        <f>'Budget Just Y2'!E35</f>
        <v>0</v>
      </c>
      <c r="R13" s="329">
        <f t="shared" si="0"/>
        <v>0</v>
      </c>
      <c r="S13" s="330">
        <f t="shared" si="1"/>
        <v>0</v>
      </c>
    </row>
    <row r="14" spans="1:19" s="283" customFormat="1" ht="14" customHeight="1">
      <c r="A14" s="20"/>
      <c r="B14" s="325"/>
      <c r="C14" s="29" t="s">
        <v>105</v>
      </c>
      <c r="D14" s="29" t="s">
        <v>155</v>
      </c>
      <c r="E14" s="29"/>
      <c r="F14" s="29"/>
      <c r="G14" s="29"/>
      <c r="H14" s="328"/>
      <c r="I14" s="29"/>
      <c r="J14" s="29"/>
      <c r="K14" s="332"/>
      <c r="L14" s="333">
        <f>'Budget Just Y1'!B34+'Budget Just Y1'!C34</f>
        <v>0</v>
      </c>
      <c r="M14" s="328">
        <f>'Budget Just Y2'!B37+'Budget Just Y2'!C37</f>
        <v>0</v>
      </c>
      <c r="N14" s="329">
        <f>'Budget Just Y1'!D34</f>
        <v>0</v>
      </c>
      <c r="O14" s="330">
        <f>'Budget Just Y1'!E34</f>
        <v>0</v>
      </c>
      <c r="P14" s="331">
        <f>'Budget Just Y2'!D37</f>
        <v>0</v>
      </c>
      <c r="Q14" s="330">
        <f>'Budget Just Y2'!E37</f>
        <v>0</v>
      </c>
      <c r="R14" s="329">
        <f t="shared" si="0"/>
        <v>0</v>
      </c>
      <c r="S14" s="330">
        <f t="shared" si="1"/>
        <v>0</v>
      </c>
    </row>
    <row r="15" spans="1:19" s="284" customFormat="1" ht="13" customHeight="1">
      <c r="A15" s="20"/>
      <c r="B15" s="325"/>
      <c r="C15" s="29" t="s">
        <v>156</v>
      </c>
      <c r="D15" s="29" t="s">
        <v>157</v>
      </c>
      <c r="E15" s="29"/>
      <c r="F15" s="29"/>
      <c r="G15" s="29"/>
      <c r="H15" s="328"/>
      <c r="I15" s="29"/>
      <c r="J15" s="29"/>
      <c r="K15" s="332"/>
      <c r="L15" s="333">
        <f>'Budget Just Y1'!B36+'Budget Just Y1'!C36</f>
        <v>0</v>
      </c>
      <c r="M15" s="328">
        <f>'Budget Just Y2'!B39+'Budget Just Y2'!C39</f>
        <v>0</v>
      </c>
      <c r="N15" s="329">
        <f>'Budget Just Y1'!D36</f>
        <v>0</v>
      </c>
      <c r="O15" s="330">
        <f>'Budget Just Y1'!E36</f>
        <v>0</v>
      </c>
      <c r="P15" s="331">
        <f>'Budget Just Y2'!D39</f>
        <v>0</v>
      </c>
      <c r="Q15" s="330">
        <f>'Budget Just Y2'!E39</f>
        <v>0</v>
      </c>
      <c r="R15" s="329">
        <f t="shared" si="0"/>
        <v>0</v>
      </c>
      <c r="S15" s="330">
        <f t="shared" si="1"/>
        <v>0</v>
      </c>
    </row>
    <row r="16" spans="1:19" s="284" customFormat="1" ht="13">
      <c r="A16" s="20"/>
      <c r="B16" s="325"/>
      <c r="C16" s="29" t="s">
        <v>132</v>
      </c>
      <c r="D16" s="29" t="s">
        <v>158</v>
      </c>
      <c r="E16" s="29"/>
      <c r="F16" s="29"/>
      <c r="G16" s="29"/>
      <c r="H16" s="328"/>
      <c r="I16" s="29"/>
      <c r="J16" s="29"/>
      <c r="K16" s="332"/>
      <c r="L16" s="333">
        <f>'Budget Just Y1'!B38+'Budget Just Y1'!C38</f>
        <v>0</v>
      </c>
      <c r="M16" s="328">
        <f>'Budget Just Y2'!B41+'Budget Just Y2'!C41</f>
        <v>0</v>
      </c>
      <c r="N16" s="329">
        <f>'Budget Just Y1'!D38</f>
        <v>0</v>
      </c>
      <c r="O16" s="330">
        <f>'Budget Just Y1'!E38</f>
        <v>0</v>
      </c>
      <c r="P16" s="331">
        <f>'Budget Just Y2'!D41</f>
        <v>0</v>
      </c>
      <c r="Q16" s="330">
        <f>'Budget Just Y2'!E41</f>
        <v>0</v>
      </c>
      <c r="R16" s="329">
        <f t="shared" si="0"/>
        <v>0</v>
      </c>
      <c r="S16" s="330">
        <f t="shared" si="1"/>
        <v>0</v>
      </c>
    </row>
    <row r="17" spans="1:19" s="284" customFormat="1" ht="13">
      <c r="A17" s="20"/>
      <c r="B17" s="325"/>
      <c r="C17" s="29" t="s">
        <v>159</v>
      </c>
      <c r="D17" s="29" t="s">
        <v>133</v>
      </c>
      <c r="E17" s="29"/>
      <c r="F17" s="29"/>
      <c r="G17" s="29"/>
      <c r="H17" s="328"/>
      <c r="I17" s="29"/>
      <c r="J17" s="29"/>
      <c r="K17" s="332"/>
      <c r="L17" s="333"/>
      <c r="M17" s="328"/>
      <c r="N17" s="329">
        <f>'Budget Just Y1'!D40</f>
        <v>0</v>
      </c>
      <c r="O17" s="330">
        <f>'Budget Just Y1'!E40</f>
        <v>0</v>
      </c>
      <c r="P17" s="331">
        <f>'Budget Just Y2'!D43</f>
        <v>0</v>
      </c>
      <c r="Q17" s="330">
        <f>'Budget Just Y2'!E43</f>
        <v>0</v>
      </c>
      <c r="R17" s="329">
        <f t="shared" si="0"/>
        <v>0</v>
      </c>
      <c r="S17" s="330">
        <f t="shared" si="1"/>
        <v>0</v>
      </c>
    </row>
    <row r="18" spans="1:19" s="284" customFormat="1" ht="14" customHeight="1">
      <c r="A18" s="20"/>
      <c r="B18" s="20"/>
      <c r="C18" s="335" t="s">
        <v>92</v>
      </c>
      <c r="D18" s="335" t="s">
        <v>222</v>
      </c>
      <c r="E18" s="335"/>
      <c r="F18" s="335"/>
      <c r="G18" s="335"/>
      <c r="H18" s="336"/>
      <c r="I18" s="335"/>
      <c r="J18" s="335"/>
      <c r="K18" s="337"/>
      <c r="L18" s="338">
        <f>'Budget Just Y1'!B42+'Budget Just Y1'!C42</f>
        <v>0</v>
      </c>
      <c r="M18" s="336">
        <f>'Budget Just Y2'!B43+'Budget Just Y2'!C43</f>
        <v>0</v>
      </c>
      <c r="N18" s="329">
        <f>'Budget Just Y1'!D42</f>
        <v>0</v>
      </c>
      <c r="O18" s="330">
        <f>'Budget Just Y1'!E42</f>
        <v>0</v>
      </c>
      <c r="P18" s="331">
        <f>'Budget Just Y2'!D45</f>
        <v>0</v>
      </c>
      <c r="Q18" s="330">
        <f>'Budget Just Y2'!E45</f>
        <v>0</v>
      </c>
      <c r="R18" s="329">
        <f t="shared" si="0"/>
        <v>0</v>
      </c>
      <c r="S18" s="330">
        <f t="shared" si="1"/>
        <v>0</v>
      </c>
    </row>
    <row r="19" spans="1:19" s="283" customFormat="1" ht="16" customHeight="1">
      <c r="A19" s="20"/>
      <c r="B19" s="20"/>
      <c r="C19" s="20"/>
      <c r="D19" s="20"/>
      <c r="E19" s="20"/>
      <c r="F19" s="20"/>
      <c r="G19" s="20"/>
      <c r="H19" s="20"/>
      <c r="I19" s="20"/>
      <c r="J19" s="20"/>
      <c r="K19" s="53" t="s">
        <v>109</v>
      </c>
      <c r="L19" s="339">
        <f t="shared" ref="L19:Q19" si="2">SUM(L8:L18)</f>
        <v>0</v>
      </c>
      <c r="M19" s="339">
        <f t="shared" si="2"/>
        <v>0</v>
      </c>
      <c r="N19" s="329">
        <f t="shared" si="2"/>
        <v>0</v>
      </c>
      <c r="O19" s="330">
        <f t="shared" si="2"/>
        <v>0</v>
      </c>
      <c r="P19" s="331">
        <f t="shared" si="2"/>
        <v>0</v>
      </c>
      <c r="Q19" s="330">
        <f t="shared" si="2"/>
        <v>0</v>
      </c>
      <c r="R19" s="329">
        <f>N19+P19</f>
        <v>0</v>
      </c>
      <c r="S19" s="330">
        <f t="shared" si="1"/>
        <v>0</v>
      </c>
    </row>
    <row r="20" spans="1:19" s="283" customFormat="1" ht="16" customHeight="1">
      <c r="A20" s="27" t="s">
        <v>110</v>
      </c>
      <c r="B20" s="27" t="s">
        <v>111</v>
      </c>
      <c r="C20" s="20"/>
      <c r="D20" s="20"/>
      <c r="E20" s="20"/>
      <c r="F20" s="340"/>
      <c r="G20" s="340"/>
      <c r="H20" s="341"/>
      <c r="I20" s="340"/>
      <c r="J20" s="340"/>
      <c r="K20" s="342"/>
      <c r="L20" s="342"/>
      <c r="M20" s="342"/>
      <c r="N20" s="329">
        <f>'Budget Just Y1'!D44</f>
        <v>0</v>
      </c>
      <c r="O20" s="330">
        <f>'Budget Just Y1'!E44</f>
        <v>0</v>
      </c>
      <c r="P20" s="331">
        <f>'Budget Just Y2'!D47</f>
        <v>0</v>
      </c>
      <c r="Q20" s="330">
        <f>'Budget Just Y2'!E47</f>
        <v>0</v>
      </c>
      <c r="R20" s="329">
        <f t="shared" si="0"/>
        <v>0</v>
      </c>
      <c r="S20" s="330">
        <f t="shared" si="1"/>
        <v>0</v>
      </c>
    </row>
    <row r="21" spans="1:19" s="283" customFormat="1" ht="16" customHeight="1">
      <c r="A21" s="20"/>
      <c r="B21" s="20"/>
      <c r="C21" s="20"/>
      <c r="D21" s="20"/>
      <c r="E21" s="20"/>
      <c r="F21" s="20"/>
      <c r="G21" s="20"/>
      <c r="H21" s="20"/>
      <c r="I21" s="241"/>
      <c r="J21" s="20"/>
      <c r="K21" s="37" t="s">
        <v>134</v>
      </c>
      <c r="L21" s="41"/>
      <c r="M21" s="20"/>
      <c r="N21" s="329">
        <f>SUM(N19:N20)</f>
        <v>0</v>
      </c>
      <c r="O21" s="330">
        <f>O20+O19</f>
        <v>0</v>
      </c>
      <c r="P21" s="331">
        <f>SUM(P19:P20)</f>
        <v>0</v>
      </c>
      <c r="Q21" s="330">
        <f>Q19+Q20</f>
        <v>0</v>
      </c>
      <c r="R21" s="329">
        <f>N21+P21</f>
        <v>0</v>
      </c>
      <c r="S21" s="330">
        <f t="shared" si="1"/>
        <v>0</v>
      </c>
    </row>
    <row r="22" spans="1:19" s="283" customFormat="1" ht="9" customHeight="1">
      <c r="A22" s="20"/>
      <c r="B22" s="20"/>
      <c r="C22" s="20"/>
      <c r="D22" s="20"/>
      <c r="E22" s="20"/>
      <c r="F22" s="20"/>
      <c r="G22" s="20"/>
      <c r="H22" s="20"/>
      <c r="I22" s="241"/>
      <c r="J22" s="20"/>
      <c r="K22" s="41"/>
      <c r="L22" s="41"/>
      <c r="M22" s="53"/>
      <c r="N22" s="332"/>
      <c r="O22" s="334"/>
      <c r="P22" s="332"/>
      <c r="Q22" s="334"/>
      <c r="R22" s="329">
        <f t="shared" si="0"/>
        <v>0</v>
      </c>
      <c r="S22" s="330">
        <f t="shared" si="1"/>
        <v>0</v>
      </c>
    </row>
    <row r="23" spans="1:19" s="283" customFormat="1" ht="17" customHeight="1">
      <c r="A23" s="27" t="s">
        <v>30</v>
      </c>
      <c r="B23" s="27" t="s">
        <v>31</v>
      </c>
      <c r="C23" s="27"/>
      <c r="D23" s="27"/>
      <c r="E23" s="27"/>
      <c r="F23" s="27"/>
      <c r="G23" s="27"/>
      <c r="H23" s="340"/>
      <c r="I23" s="340"/>
      <c r="J23" s="340"/>
      <c r="K23" s="340"/>
      <c r="L23" s="340"/>
      <c r="M23" s="340"/>
      <c r="N23" s="343">
        <f>'Budget Just Y1'!D50</f>
        <v>0</v>
      </c>
      <c r="O23" s="344">
        <f>'Budget Just Y1'!E50</f>
        <v>0</v>
      </c>
      <c r="P23" s="345">
        <f>'Budget Just Y2'!D53</f>
        <v>0</v>
      </c>
      <c r="Q23" s="344">
        <f>'Budget Just Y2'!E53</f>
        <v>0</v>
      </c>
      <c r="R23" s="329">
        <f t="shared" si="0"/>
        <v>0</v>
      </c>
      <c r="S23" s="330">
        <f t="shared" si="1"/>
        <v>0</v>
      </c>
    </row>
    <row r="24" spans="1:19" s="283" customFormat="1" ht="18" customHeight="1">
      <c r="A24" s="27" t="s">
        <v>32</v>
      </c>
      <c r="B24" s="346" t="s">
        <v>138</v>
      </c>
      <c r="C24" s="20"/>
      <c r="D24" s="20"/>
      <c r="E24" s="20"/>
      <c r="F24" s="20"/>
      <c r="G24" s="20"/>
      <c r="H24" s="340"/>
      <c r="I24" s="340"/>
      <c r="J24" s="340"/>
      <c r="K24" s="340"/>
      <c r="L24" s="340"/>
      <c r="M24" s="340"/>
      <c r="N24" s="329">
        <f>'Budget Just Y1'!D57</f>
        <v>0</v>
      </c>
      <c r="O24" s="344">
        <f>'Budget Just Y1'!E57</f>
        <v>0</v>
      </c>
      <c r="P24" s="331">
        <f>'Budget Just Y2'!D60</f>
        <v>0</v>
      </c>
      <c r="Q24" s="344">
        <f>'Budget Just Y2'!E60</f>
        <v>0</v>
      </c>
      <c r="R24" s="329">
        <f t="shared" si="0"/>
        <v>0</v>
      </c>
      <c r="S24" s="330">
        <f t="shared" si="1"/>
        <v>0</v>
      </c>
    </row>
    <row r="25" spans="1:19" s="283" customFormat="1" ht="13">
      <c r="A25" s="27" t="s">
        <v>114</v>
      </c>
      <c r="B25" s="346" t="s">
        <v>33</v>
      </c>
      <c r="C25" s="20"/>
      <c r="D25" s="20"/>
      <c r="E25" s="20"/>
      <c r="F25" s="20"/>
      <c r="G25" s="20"/>
      <c r="H25" s="347"/>
      <c r="I25" s="20"/>
      <c r="J25" s="29"/>
      <c r="K25" s="29"/>
      <c r="L25" s="29"/>
      <c r="M25" s="20"/>
      <c r="N25" s="20"/>
      <c r="O25" s="348"/>
      <c r="P25" s="20"/>
      <c r="Q25" s="348"/>
      <c r="R25" s="329">
        <f t="shared" si="0"/>
        <v>0</v>
      </c>
      <c r="S25" s="330">
        <f t="shared" si="1"/>
        <v>0</v>
      </c>
    </row>
    <row r="26" spans="1:19" s="283" customFormat="1" ht="13">
      <c r="A26" s="27"/>
      <c r="B26" s="346" t="s">
        <v>25</v>
      </c>
      <c r="C26" s="20"/>
      <c r="D26" s="20"/>
      <c r="E26" s="340"/>
      <c r="F26" s="340"/>
      <c r="G26" s="340"/>
      <c r="H26" s="340"/>
      <c r="I26" s="340"/>
      <c r="J26" s="340"/>
      <c r="K26" s="340"/>
      <c r="L26" s="340"/>
      <c r="M26" s="340"/>
      <c r="N26" s="343">
        <f>'Budget Just Y1'!D62</f>
        <v>0</v>
      </c>
      <c r="O26" s="349">
        <f>'Budget Just Y1'!E62</f>
        <v>0</v>
      </c>
      <c r="P26" s="345">
        <f>'Budget Just Y2'!D65</f>
        <v>0</v>
      </c>
      <c r="Q26" s="349">
        <f>'Budget Just Y2'!E65</f>
        <v>0</v>
      </c>
      <c r="R26" s="329">
        <f t="shared" si="0"/>
        <v>0</v>
      </c>
      <c r="S26" s="330">
        <f t="shared" si="1"/>
        <v>0</v>
      </c>
    </row>
    <row r="27" spans="1:19" s="283" customFormat="1" ht="13">
      <c r="A27" s="27"/>
      <c r="B27" s="346" t="s">
        <v>26</v>
      </c>
      <c r="C27" s="20"/>
      <c r="D27" s="20"/>
      <c r="E27" s="340"/>
      <c r="F27" s="340"/>
      <c r="G27" s="340"/>
      <c r="H27" s="340"/>
      <c r="I27" s="340"/>
      <c r="J27" s="340"/>
      <c r="K27" s="340"/>
      <c r="L27" s="340"/>
      <c r="M27" s="340"/>
      <c r="N27" s="329">
        <f>'Budget Just Y1'!D66</f>
        <v>0</v>
      </c>
      <c r="O27" s="350">
        <f>'Budget Just Y1'!E66</f>
        <v>0</v>
      </c>
      <c r="P27" s="331">
        <f>'Budget Just Y2'!D69</f>
        <v>0</v>
      </c>
      <c r="Q27" s="350">
        <f>'Budget Just Y2'!E69</f>
        <v>0</v>
      </c>
      <c r="R27" s="329">
        <f t="shared" si="0"/>
        <v>0</v>
      </c>
      <c r="S27" s="330">
        <f t="shared" si="1"/>
        <v>0</v>
      </c>
    </row>
    <row r="28" spans="1:19" s="283" customFormat="1" ht="15" customHeight="1">
      <c r="A28" s="27" t="s">
        <v>94</v>
      </c>
      <c r="B28" s="346" t="s">
        <v>14</v>
      </c>
      <c r="C28" s="27"/>
      <c r="D28" s="20"/>
      <c r="E28" s="20"/>
      <c r="F28" s="20"/>
      <c r="G28" s="20"/>
      <c r="H28" s="347"/>
      <c r="I28" s="20"/>
      <c r="J28" s="340"/>
      <c r="K28" s="340">
        <v>0</v>
      </c>
      <c r="L28" s="340"/>
      <c r="M28" s="340"/>
      <c r="N28" s="329">
        <f>'Budget Just Y1'!D67</f>
        <v>0</v>
      </c>
      <c r="O28" s="350">
        <f>'Budget Just Y1'!E67</f>
        <v>0</v>
      </c>
      <c r="P28" s="331">
        <f>'Budget Just Y2'!D70</f>
        <v>0</v>
      </c>
      <c r="Q28" s="350">
        <f>'Budget Just Y2'!E70</f>
        <v>0</v>
      </c>
      <c r="R28" s="329">
        <f t="shared" si="0"/>
        <v>0</v>
      </c>
      <c r="S28" s="330">
        <f t="shared" si="1"/>
        <v>0</v>
      </c>
    </row>
    <row r="29" spans="1:19" s="283" customFormat="1" ht="14" customHeight="1">
      <c r="A29" s="27" t="s">
        <v>15</v>
      </c>
      <c r="B29" s="346" t="s">
        <v>28</v>
      </c>
      <c r="C29" s="20"/>
      <c r="D29" s="20"/>
      <c r="E29" s="20"/>
      <c r="F29" s="20"/>
      <c r="G29" s="20"/>
      <c r="H29" s="347"/>
      <c r="I29" s="20"/>
      <c r="J29" s="29"/>
      <c r="K29" s="340"/>
      <c r="L29" s="340"/>
      <c r="M29" s="340"/>
      <c r="N29" s="329">
        <f>'Budget Just Y1'!D75</f>
        <v>0</v>
      </c>
      <c r="O29" s="350">
        <f>'Budget Just Y1'!E75</f>
        <v>0</v>
      </c>
      <c r="P29" s="331">
        <f>'Budget Just Y2'!D78</f>
        <v>0</v>
      </c>
      <c r="Q29" s="350">
        <f>'Budget Just Y2'!E78</f>
        <v>0</v>
      </c>
      <c r="R29" s="329">
        <f t="shared" si="0"/>
        <v>0</v>
      </c>
      <c r="S29" s="330">
        <f t="shared" si="1"/>
        <v>0</v>
      </c>
    </row>
    <row r="30" spans="1:19" s="307" customFormat="1" ht="16" customHeight="1">
      <c r="A30" s="27" t="s">
        <v>16</v>
      </c>
      <c r="B30" s="225" t="s">
        <v>29</v>
      </c>
      <c r="C30" s="225"/>
      <c r="D30" s="225"/>
      <c r="E30" s="225"/>
      <c r="F30" s="225"/>
      <c r="G30" s="340"/>
      <c r="H30" s="340"/>
      <c r="I30" s="340"/>
      <c r="J30" s="340"/>
      <c r="K30" s="340"/>
      <c r="L30" s="340"/>
      <c r="M30" s="340"/>
      <c r="N30" s="329">
        <f>'Budget Just Y1'!D76</f>
        <v>0</v>
      </c>
      <c r="O30" s="350">
        <f>'Budget Just Y1'!E76</f>
        <v>0</v>
      </c>
      <c r="P30" s="331">
        <f>'Budget Just Y2'!D79</f>
        <v>0</v>
      </c>
      <c r="Q30" s="350">
        <f>'Budget Just Y2'!E79</f>
        <v>0</v>
      </c>
      <c r="R30" s="329">
        <f t="shared" si="0"/>
        <v>0</v>
      </c>
      <c r="S30" s="330">
        <f t="shared" si="1"/>
        <v>0</v>
      </c>
    </row>
    <row r="31" spans="1:19" ht="16" customHeight="1" thickBot="1">
      <c r="A31" s="27" t="s">
        <v>108</v>
      </c>
      <c r="B31" s="225" t="s">
        <v>35</v>
      </c>
      <c r="C31" s="225"/>
      <c r="D31" s="225"/>
      <c r="E31" s="340"/>
      <c r="F31" s="340"/>
      <c r="G31" s="340"/>
      <c r="H31" s="340"/>
      <c r="I31" s="340"/>
      <c r="J31" s="340"/>
      <c r="K31" s="340"/>
      <c r="L31" s="340"/>
      <c r="M31" s="340"/>
      <c r="N31" s="351">
        <f>'Budget Just Y1'!D77</f>
        <v>0</v>
      </c>
      <c r="O31" s="352">
        <f>'Budget Just Y1'!E77</f>
        <v>0</v>
      </c>
      <c r="P31" s="353">
        <f>'Budget Just Y2'!D80</f>
        <v>0</v>
      </c>
      <c r="Q31" s="352">
        <f>'Budget Just Y2'!E80</f>
        <v>0</v>
      </c>
      <c r="R31" s="329">
        <f t="shared" si="0"/>
        <v>0</v>
      </c>
      <c r="S31" s="330">
        <f t="shared" si="1"/>
        <v>0</v>
      </c>
    </row>
    <row r="32" spans="1:19" s="283" customFormat="1" ht="15" customHeight="1">
      <c r="A32" s="27" t="s">
        <v>100</v>
      </c>
      <c r="B32" s="427" t="s">
        <v>116</v>
      </c>
      <c r="C32" s="427"/>
      <c r="D32" s="427"/>
      <c r="E32" s="427"/>
      <c r="F32" s="427"/>
      <c r="G32" s="429" t="s">
        <v>73</v>
      </c>
      <c r="H32" s="429"/>
      <c r="I32" s="429"/>
      <c r="J32" s="340"/>
      <c r="K32" s="340"/>
      <c r="L32" s="340"/>
      <c r="M32" s="340"/>
      <c r="N32" s="343">
        <f>N21+N23+N24+N26+N27+N28+N29+N30+N31</f>
        <v>0</v>
      </c>
      <c r="O32" s="354">
        <f t="shared" ref="O32:Q32" si="3">O21+O23+O24+O26+O27+O28+O29+O30+O31</f>
        <v>0</v>
      </c>
      <c r="P32" s="345">
        <f t="shared" si="3"/>
        <v>0</v>
      </c>
      <c r="Q32" s="354">
        <f t="shared" si="3"/>
        <v>0</v>
      </c>
      <c r="R32" s="329">
        <f t="shared" si="0"/>
        <v>0</v>
      </c>
      <c r="S32" s="330">
        <f t="shared" si="1"/>
        <v>0</v>
      </c>
    </row>
    <row r="33" spans="1:19" s="283" customFormat="1" ht="15" customHeight="1" thickBot="1">
      <c r="A33" s="27" t="s">
        <v>119</v>
      </c>
      <c r="B33" s="27" t="s">
        <v>399</v>
      </c>
      <c r="C33" s="20"/>
      <c r="D33" s="20"/>
      <c r="E33" s="20"/>
      <c r="F33" s="340"/>
      <c r="G33" s="340"/>
      <c r="H33" s="340"/>
      <c r="I33" s="340"/>
      <c r="J33" s="340"/>
      <c r="K33" s="340"/>
      <c r="L33" s="340"/>
      <c r="M33" s="340"/>
      <c r="N33" s="355">
        <f>'Budget Just Y1'!D83</f>
        <v>0</v>
      </c>
      <c r="O33" s="330">
        <f>'Budget Just Y1'!E83</f>
        <v>0</v>
      </c>
      <c r="P33" s="356">
        <f>'Budget Just Y2'!D85</f>
        <v>0</v>
      </c>
      <c r="Q33" s="330">
        <f>'Budget Just Y2'!E85</f>
        <v>0</v>
      </c>
      <c r="R33" s="329">
        <f t="shared" si="0"/>
        <v>0</v>
      </c>
      <c r="S33" s="330">
        <f t="shared" si="1"/>
        <v>0</v>
      </c>
    </row>
    <row r="34" spans="1:19" s="283" customFormat="1" ht="15" customHeight="1">
      <c r="A34" s="27" t="s">
        <v>17</v>
      </c>
      <c r="B34" s="27" t="s">
        <v>118</v>
      </c>
      <c r="C34" s="20"/>
      <c r="D34" s="20"/>
      <c r="E34" s="20"/>
      <c r="F34" s="20"/>
      <c r="G34" s="20"/>
      <c r="H34" s="347"/>
      <c r="I34" s="20"/>
      <c r="J34" s="29"/>
      <c r="K34" s="340"/>
      <c r="L34" s="340"/>
      <c r="M34" s="340"/>
      <c r="N34" s="358">
        <f t="shared" ref="N34:Q34" si="4">N32+N33</f>
        <v>0</v>
      </c>
      <c r="O34" s="359">
        <f t="shared" si="4"/>
        <v>0</v>
      </c>
      <c r="P34" s="358">
        <f t="shared" si="4"/>
        <v>0</v>
      </c>
      <c r="Q34" s="359">
        <f t="shared" si="4"/>
        <v>0</v>
      </c>
      <c r="R34" s="329">
        <f t="shared" si="0"/>
        <v>0</v>
      </c>
      <c r="S34" s="330">
        <f t="shared" si="1"/>
        <v>0</v>
      </c>
    </row>
    <row r="35" spans="1:19" s="283" customFormat="1" ht="15" customHeight="1">
      <c r="A35" s="27" t="s">
        <v>107</v>
      </c>
      <c r="B35" s="27" t="s">
        <v>113</v>
      </c>
      <c r="C35" s="20"/>
      <c r="D35" s="20"/>
      <c r="E35" s="20"/>
      <c r="F35" s="20"/>
      <c r="G35" s="20"/>
      <c r="H35" s="360">
        <v>1</v>
      </c>
      <c r="I35" s="27" t="s">
        <v>393</v>
      </c>
      <c r="J35" s="29"/>
      <c r="K35" s="361"/>
      <c r="L35" s="361"/>
      <c r="M35" s="340"/>
      <c r="N35" s="362">
        <f>'Budget Just Y1'!D86</f>
        <v>0</v>
      </c>
      <c r="O35" s="363">
        <v>0</v>
      </c>
      <c r="P35" s="362">
        <f>'Budget Just Y2'!D88</f>
        <v>0</v>
      </c>
      <c r="Q35" s="364">
        <f>'Budget Just Y2'!E88</f>
        <v>0</v>
      </c>
      <c r="R35" s="329">
        <f t="shared" si="0"/>
        <v>0</v>
      </c>
      <c r="S35" s="330">
        <f t="shared" si="1"/>
        <v>0</v>
      </c>
    </row>
    <row r="36" spans="1:19" s="283" customFormat="1" ht="15" customHeight="1" thickBot="1">
      <c r="A36" s="27" t="s">
        <v>106</v>
      </c>
      <c r="B36" s="27" t="s">
        <v>18</v>
      </c>
      <c r="C36" s="20"/>
      <c r="D36" s="20"/>
      <c r="E36" s="20"/>
      <c r="F36" s="20"/>
      <c r="G36" s="20"/>
      <c r="H36" s="347"/>
      <c r="I36" s="20"/>
      <c r="J36" s="340"/>
      <c r="K36" s="340"/>
      <c r="L36" s="340"/>
      <c r="M36" s="340"/>
      <c r="N36" s="365">
        <f t="shared" ref="N36:Q36" si="5">N34+N35</f>
        <v>0</v>
      </c>
      <c r="O36" s="357">
        <f t="shared" si="5"/>
        <v>0</v>
      </c>
      <c r="P36" s="365">
        <f t="shared" si="5"/>
        <v>0</v>
      </c>
      <c r="Q36" s="357">
        <f t="shared" si="5"/>
        <v>0</v>
      </c>
      <c r="R36" s="329">
        <f t="shared" si="0"/>
        <v>0</v>
      </c>
      <c r="S36" s="330">
        <f t="shared" si="1"/>
        <v>0</v>
      </c>
    </row>
    <row r="37" spans="1:19" ht="19" customHeight="1">
      <c r="A37" s="27" t="s">
        <v>135</v>
      </c>
      <c r="B37" s="20"/>
      <c r="C37" s="20"/>
      <c r="D37" s="20"/>
      <c r="E37" s="20"/>
      <c r="F37" s="20"/>
      <c r="G37" s="20"/>
      <c r="H37" s="347"/>
      <c r="I37" s="20"/>
      <c r="J37" s="29"/>
      <c r="K37" s="29"/>
      <c r="L37" s="29"/>
      <c r="M37" s="20"/>
      <c r="N37" s="198"/>
      <c r="O37" s="366" t="e">
        <f>O36/N36</f>
        <v>#DIV/0!</v>
      </c>
      <c r="P37" s="90"/>
      <c r="Q37" s="366" t="e">
        <f>Q36/P36</f>
        <v>#DIV/0!</v>
      </c>
      <c r="R37" s="90"/>
      <c r="S37" s="366" t="e">
        <f>S36/R36</f>
        <v>#DIV/0!</v>
      </c>
    </row>
    <row r="38" spans="1:19" ht="21" customHeight="1">
      <c r="A38" s="20"/>
      <c r="B38" s="20"/>
      <c r="C38" s="20"/>
      <c r="D38" s="53" t="s">
        <v>367</v>
      </c>
      <c r="E38" s="424"/>
      <c r="F38" s="424"/>
      <c r="G38" s="424"/>
      <c r="H38" s="424"/>
      <c r="I38" s="424"/>
      <c r="J38" s="424"/>
      <c r="K38" s="424"/>
      <c r="L38" s="424"/>
      <c r="M38" s="20"/>
      <c r="N38" s="53" t="s">
        <v>366</v>
      </c>
      <c r="O38" s="386"/>
      <c r="P38" s="386"/>
      <c r="Q38" s="386"/>
      <c r="R38" s="386"/>
      <c r="S38" s="20"/>
    </row>
    <row r="39" spans="1:19" ht="13">
      <c r="A39" s="20"/>
      <c r="B39" s="20"/>
      <c r="C39" s="20"/>
      <c r="D39" s="20" t="s">
        <v>62</v>
      </c>
      <c r="E39" s="426"/>
      <c r="F39" s="426"/>
      <c r="G39" s="426"/>
      <c r="H39" s="426"/>
      <c r="I39" s="426"/>
      <c r="J39" s="426"/>
      <c r="K39" s="29"/>
      <c r="L39" s="29"/>
      <c r="M39" s="20"/>
      <c r="N39" s="20" t="s">
        <v>64</v>
      </c>
      <c r="O39" s="426"/>
      <c r="P39" s="426"/>
      <c r="Q39" s="426"/>
      <c r="R39" s="426"/>
      <c r="S39" s="20"/>
    </row>
    <row r="40" spans="1:19" ht="13">
      <c r="A40" s="20"/>
      <c r="B40" s="20"/>
      <c r="C40" s="20"/>
      <c r="D40" s="20" t="s">
        <v>79</v>
      </c>
      <c r="E40" s="426"/>
      <c r="F40" s="426"/>
      <c r="G40" s="426"/>
      <c r="H40" s="426"/>
      <c r="I40" s="426"/>
      <c r="J40" s="426"/>
      <c r="K40" s="29"/>
      <c r="L40" s="29"/>
      <c r="M40" s="20"/>
      <c r="N40" s="20" t="s">
        <v>65</v>
      </c>
      <c r="O40" s="426"/>
      <c r="P40" s="426"/>
      <c r="Q40" s="426"/>
      <c r="R40" s="426"/>
      <c r="S40" s="20"/>
    </row>
    <row r="41" spans="1:19" ht="13">
      <c r="A41" s="20"/>
      <c r="B41" s="20"/>
      <c r="C41" s="20"/>
      <c r="D41" s="20" t="s">
        <v>66</v>
      </c>
      <c r="E41" s="430"/>
      <c r="F41" s="386"/>
      <c r="G41" s="386"/>
      <c r="H41" s="386"/>
      <c r="I41" s="386"/>
      <c r="J41" s="386"/>
      <c r="K41" s="29"/>
      <c r="L41" s="29"/>
      <c r="M41" s="20"/>
      <c r="N41" s="20" t="s">
        <v>136</v>
      </c>
      <c r="O41" s="430"/>
      <c r="P41" s="386"/>
      <c r="Q41" s="386"/>
      <c r="R41" s="386"/>
      <c r="S41" s="20"/>
    </row>
    <row r="42" spans="1:19" ht="13">
      <c r="A42" s="20"/>
      <c r="B42" s="20"/>
      <c r="C42" s="20"/>
      <c r="D42" s="20"/>
      <c r="E42" s="20"/>
      <c r="F42" s="20"/>
      <c r="G42" s="20"/>
      <c r="H42" s="347"/>
      <c r="I42" s="20"/>
      <c r="J42" s="29"/>
      <c r="K42" s="29"/>
      <c r="L42" s="29"/>
      <c r="M42" s="20"/>
      <c r="N42" s="198"/>
      <c r="O42" s="198"/>
      <c r="P42" s="20"/>
      <c r="Q42" s="20"/>
      <c r="R42" s="20"/>
      <c r="S42" s="20"/>
    </row>
    <row r="43" spans="1:19">
      <c r="J43" s="14"/>
      <c r="K43" s="14"/>
    </row>
    <row r="44" spans="1:19">
      <c r="J44" s="14"/>
      <c r="K44" s="14"/>
      <c r="N44" s="367"/>
      <c r="O44" s="367"/>
      <c r="P44" s="368"/>
      <c r="Q44" s="368"/>
      <c r="R44" s="368"/>
      <c r="S44" s="368"/>
    </row>
    <row r="45" spans="1:19">
      <c r="J45" s="14"/>
      <c r="K45" s="14"/>
      <c r="N45" s="367"/>
      <c r="O45" s="367"/>
      <c r="P45" s="368"/>
      <c r="Q45" s="368"/>
      <c r="R45" s="368"/>
      <c r="S45" s="368"/>
    </row>
    <row r="46" spans="1:19">
      <c r="J46" s="14"/>
      <c r="K46" s="14"/>
      <c r="N46" s="367"/>
      <c r="O46" s="367"/>
      <c r="P46" s="368"/>
      <c r="Q46" s="368"/>
      <c r="R46" s="368"/>
      <c r="S46" s="368"/>
    </row>
    <row r="47" spans="1:19">
      <c r="J47" s="14"/>
      <c r="K47" s="14"/>
      <c r="N47" s="367"/>
      <c r="O47" s="367"/>
      <c r="P47" s="368"/>
      <c r="Q47" s="368"/>
      <c r="R47" s="368"/>
      <c r="S47" s="368"/>
    </row>
    <row r="48" spans="1:19">
      <c r="J48" s="14"/>
      <c r="K48" s="14"/>
      <c r="N48" s="367"/>
      <c r="O48" s="367"/>
      <c r="P48" s="368"/>
      <c r="Q48" s="368"/>
      <c r="R48" s="368"/>
      <c r="S48" s="368"/>
    </row>
    <row r="49" spans="10:19">
      <c r="J49" s="14"/>
      <c r="K49" s="14"/>
      <c r="N49" s="367"/>
      <c r="O49" s="367"/>
      <c r="P49" s="368"/>
      <c r="Q49" s="368"/>
      <c r="R49" s="368"/>
      <c r="S49" s="368"/>
    </row>
    <row r="50" spans="10:19">
      <c r="J50" s="14"/>
      <c r="K50" s="14"/>
      <c r="N50" s="367"/>
      <c r="O50" s="367"/>
      <c r="P50" s="368"/>
      <c r="Q50" s="368"/>
      <c r="R50" s="368"/>
      <c r="S50" s="368"/>
    </row>
    <row r="51" spans="10:19">
      <c r="J51" s="14"/>
      <c r="K51" s="14"/>
    </row>
    <row r="52" spans="10:19">
      <c r="J52" s="14"/>
      <c r="K52" s="14"/>
    </row>
    <row r="53" spans="10:19">
      <c r="J53" s="14"/>
      <c r="K53" s="14"/>
    </row>
    <row r="54" spans="10:19">
      <c r="J54" s="14"/>
      <c r="K54" s="14"/>
    </row>
    <row r="55" spans="10:19">
      <c r="J55" s="14"/>
      <c r="K55" s="14"/>
    </row>
    <row r="56" spans="10:19">
      <c r="J56" s="14"/>
      <c r="K56" s="14"/>
    </row>
    <row r="57" spans="10:19">
      <c r="J57" s="14"/>
      <c r="K57" s="14"/>
    </row>
    <row r="58" spans="10:19">
      <c r="J58" s="14"/>
      <c r="K58" s="14"/>
    </row>
    <row r="59" spans="10:19">
      <c r="J59" s="14"/>
      <c r="K59" s="14"/>
    </row>
    <row r="60" spans="10:19">
      <c r="J60" s="14"/>
      <c r="K60" s="14"/>
    </row>
    <row r="61" spans="10:19">
      <c r="J61" s="14"/>
      <c r="K61" s="14"/>
    </row>
    <row r="62" spans="10:19">
      <c r="J62" s="14"/>
      <c r="K62" s="14"/>
    </row>
    <row r="63" spans="10:19">
      <c r="J63" s="14"/>
      <c r="K63" s="14"/>
    </row>
    <row r="64" spans="10:19">
      <c r="J64" s="14"/>
      <c r="K64" s="14"/>
    </row>
    <row r="65" spans="10:11">
      <c r="J65" s="14"/>
      <c r="K65" s="14"/>
    </row>
    <row r="66" spans="10:11">
      <c r="J66" s="14"/>
      <c r="K66" s="14"/>
    </row>
    <row r="67" spans="10:11">
      <c r="J67" s="14"/>
      <c r="K67" s="14"/>
    </row>
    <row r="68" spans="10:11">
      <c r="J68" s="14"/>
      <c r="K68" s="14"/>
    </row>
    <row r="69" spans="10:11">
      <c r="J69" s="14"/>
      <c r="K69" s="14"/>
    </row>
    <row r="70" spans="10:11">
      <c r="J70" s="14"/>
      <c r="K70" s="14"/>
    </row>
    <row r="71" spans="10:11">
      <c r="J71" s="14"/>
      <c r="K71" s="14"/>
    </row>
    <row r="72" spans="10:11">
      <c r="J72" s="14"/>
      <c r="K72" s="14"/>
    </row>
    <row r="73" spans="10:11">
      <c r="J73" s="14"/>
      <c r="K73" s="14"/>
    </row>
    <row r="74" spans="10:11">
      <c r="J74" s="14"/>
      <c r="K74" s="14"/>
    </row>
    <row r="75" spans="10:11">
      <c r="J75" s="14"/>
      <c r="K75" s="14"/>
    </row>
    <row r="76" spans="10:11">
      <c r="J76" s="14"/>
      <c r="K76" s="14"/>
    </row>
    <row r="77" spans="10:11">
      <c r="J77" s="14"/>
      <c r="K77" s="14"/>
    </row>
    <row r="78" spans="10:11">
      <c r="J78" s="14"/>
      <c r="K78" s="14"/>
    </row>
    <row r="79" spans="10:11">
      <c r="J79" s="14"/>
      <c r="K79" s="14"/>
    </row>
    <row r="80" spans="10:11">
      <c r="J80" s="14"/>
      <c r="K80" s="14"/>
    </row>
    <row r="81" spans="9:11">
      <c r="I81" s="14"/>
      <c r="J81" s="14"/>
      <c r="K81" s="14"/>
    </row>
    <row r="82" spans="9:11">
      <c r="I82" s="14"/>
      <c r="J82" s="14"/>
      <c r="K82" s="14"/>
    </row>
    <row r="83" spans="9:11">
      <c r="I83" s="14"/>
      <c r="J83" s="14"/>
      <c r="K83" s="14"/>
    </row>
    <row r="84" spans="9:11">
      <c r="I84" s="14"/>
      <c r="J84" s="14"/>
      <c r="K84" s="14"/>
    </row>
    <row r="85" spans="9:11">
      <c r="I85" s="14"/>
      <c r="J85" s="14"/>
      <c r="K85" s="14"/>
    </row>
    <row r="86" spans="9:11">
      <c r="I86" s="14"/>
      <c r="J86" s="14"/>
      <c r="K86" s="14"/>
    </row>
    <row r="87" spans="9:11">
      <c r="I87" s="14"/>
      <c r="J87" s="14"/>
      <c r="K87" s="14"/>
    </row>
    <row r="88" spans="9:11">
      <c r="I88" s="14"/>
      <c r="J88" s="14"/>
      <c r="K88" s="14"/>
    </row>
    <row r="89" spans="9:11">
      <c r="I89" s="14"/>
      <c r="J89" s="14"/>
      <c r="K89" s="14"/>
    </row>
    <row r="90" spans="9:11">
      <c r="I90" s="14"/>
      <c r="J90" s="14"/>
      <c r="K90" s="14"/>
    </row>
    <row r="91" spans="9:11">
      <c r="I91" s="14"/>
      <c r="J91" s="14"/>
      <c r="K91" s="14"/>
    </row>
    <row r="92" spans="9:11">
      <c r="I92" s="14"/>
      <c r="J92" s="14"/>
      <c r="K92" s="14"/>
    </row>
  </sheetData>
  <mergeCells count="18">
    <mergeCell ref="E40:J40"/>
    <mergeCell ref="B32:F32"/>
    <mergeCell ref="H6:J6"/>
    <mergeCell ref="G32:I32"/>
    <mergeCell ref="O41:R41"/>
    <mergeCell ref="O38:R38"/>
    <mergeCell ref="O39:R39"/>
    <mergeCell ref="O40:R40"/>
    <mergeCell ref="E41:J41"/>
    <mergeCell ref="N6:O6"/>
    <mergeCell ref="P6:Q6"/>
    <mergeCell ref="E39:J39"/>
    <mergeCell ref="R6:S6"/>
    <mergeCell ref="A5:S5"/>
    <mergeCell ref="E38:L38"/>
    <mergeCell ref="E3:M3"/>
    <mergeCell ref="F2:M2"/>
    <mergeCell ref="E1:I1"/>
  </mergeCells>
  <phoneticPr fontId="8" type="noConversion"/>
  <printOptions horizontalCentered="1"/>
  <pageMargins left="0.5" right="0.5" top="0.65" bottom="0" header="0.55000000000000004" footer="0.3"/>
  <pageSetup scale="82" firstPageNumber="16" fitToHeight="2" orientation="landscape" useFirstPageNumber="1" horizontalDpi="4294967292" verticalDpi="4294967292"/>
  <headerFooter>
    <oddHeader>&amp;L&amp;"Myriad Pro Black,Bold"&amp;11California Sea Grant College</oddHeader>
    <oddFooter xml:space="preserve">&amp;C&amp;"Times,Regular"&amp;12 </oddFooter>
  </headerFooter>
  <ignoredErrors>
    <ignoredError sqref="L16:M16 N16:Q16 Q35 Q33:Q34 B34:M34 Q36 P33:P36 Q20:Q32 P20:P32 B25:B32 B19:B23 C19:M32 O19:O32 N20:N32 N33:O36 B36:M36 B35:H35 J35:M35 C33:M33" emptyCellReference="1"/>
    <ignoredError sqref="Q19 P19" formula="1" emptyCellReference="1"/>
  </ignoredErrors>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93"/>
  <sheetViews>
    <sheetView topLeftCell="A63" workbookViewId="0">
      <selection activeCell="A85" sqref="A85"/>
    </sheetView>
  </sheetViews>
  <sheetFormatPr baseColWidth="10" defaultColWidth="9.33203125" defaultRowHeight="15"/>
  <cols>
    <col min="1" max="1" width="9.83203125" style="104" customWidth="1"/>
    <col min="2" max="2" width="7.6640625" style="104" customWidth="1"/>
    <col min="3" max="3" width="6.83203125" style="104" customWidth="1"/>
    <col min="4" max="5" width="9.6640625" style="104" customWidth="1"/>
    <col min="6" max="8" width="9.33203125" style="104"/>
    <col min="9" max="9" width="6.6640625" style="104" customWidth="1"/>
    <col min="10" max="10" width="6.5" style="104" customWidth="1"/>
    <col min="11" max="12" width="9.33203125" style="104"/>
    <col min="13" max="13" width="7.1640625" style="104" customWidth="1"/>
    <col min="14" max="14" width="6.5" style="104" customWidth="1"/>
    <col min="15" max="16384" width="9.33203125" style="104"/>
  </cols>
  <sheetData>
    <row r="1" spans="1:27" ht="22" customHeight="1">
      <c r="A1"/>
      <c r="B1" s="13"/>
      <c r="C1" s="223" t="s">
        <v>296</v>
      </c>
      <c r="D1" s="24" t="s">
        <v>379</v>
      </c>
      <c r="E1" s="24"/>
      <c r="F1" s="28"/>
      <c r="G1" s="28"/>
      <c r="H1" s="28"/>
      <c r="I1" s="371"/>
      <c r="J1" s="371"/>
      <c r="K1" s="371"/>
      <c r="L1" s="371"/>
      <c r="M1" s="371"/>
      <c r="N1" s="371"/>
      <c r="O1"/>
      <c r="P1"/>
      <c r="Q1" s="103"/>
      <c r="U1" s="449"/>
      <c r="V1" s="449"/>
      <c r="W1" s="449"/>
      <c r="X1" s="449"/>
      <c r="Y1" s="449"/>
      <c r="Z1" s="449"/>
      <c r="AA1" s="449"/>
    </row>
    <row r="2" spans="1:27">
      <c r="A2"/>
      <c r="B2" s="13"/>
      <c r="C2" s="223" t="s">
        <v>294</v>
      </c>
      <c r="D2" s="24" t="s">
        <v>380</v>
      </c>
      <c r="E2" s="24"/>
      <c r="F2" s="24"/>
      <c r="G2" s="24"/>
      <c r="H2" s="24"/>
      <c r="J2" s="370"/>
      <c r="K2" s="370"/>
      <c r="L2" s="370"/>
      <c r="O2"/>
      <c r="P2"/>
      <c r="Q2" s="105"/>
      <c r="W2" s="450"/>
      <c r="X2" s="450"/>
      <c r="Y2" s="450"/>
    </row>
    <row r="3" spans="1:27">
      <c r="A3"/>
      <c r="B3"/>
      <c r="C3" s="223" t="s">
        <v>295</v>
      </c>
      <c r="D3" s="24" t="s">
        <v>381</v>
      </c>
      <c r="E3" s="24"/>
      <c r="F3" s="24"/>
      <c r="G3" s="24"/>
      <c r="H3" s="24"/>
      <c r="J3" s="446" t="s">
        <v>382</v>
      </c>
      <c r="K3" s="446"/>
      <c r="L3" s="446"/>
      <c r="M3" s="446"/>
      <c r="N3" s="446"/>
      <c r="O3" s="446"/>
      <c r="P3" s="446"/>
      <c r="Q3" s="105"/>
    </row>
    <row r="4" spans="1:27">
      <c r="J4" s="372"/>
      <c r="K4" s="372"/>
      <c r="L4" s="447" t="s">
        <v>391</v>
      </c>
      <c r="M4" s="447"/>
      <c r="N4" s="447"/>
      <c r="O4" s="372"/>
      <c r="P4" s="372"/>
      <c r="Q4" s="105"/>
    </row>
    <row r="5" spans="1:27">
      <c r="A5" s="106" t="s">
        <v>20</v>
      </c>
      <c r="B5" s="106"/>
      <c r="C5" s="106"/>
      <c r="D5" s="106"/>
      <c r="E5" s="106"/>
      <c r="F5" s="106" t="s">
        <v>23</v>
      </c>
      <c r="G5" s="106"/>
      <c r="O5"/>
      <c r="P5"/>
      <c r="Q5" s="105"/>
    </row>
    <row r="6" spans="1:27" ht="51" customHeight="1">
      <c r="A6" s="435" t="s">
        <v>363</v>
      </c>
      <c r="B6" s="435"/>
      <c r="C6" s="435"/>
      <c r="D6" s="435"/>
      <c r="E6" s="435"/>
      <c r="F6" s="435"/>
      <c r="G6" s="435"/>
      <c r="H6" s="435"/>
      <c r="I6" s="435"/>
      <c r="J6" s="435"/>
      <c r="K6" s="435"/>
      <c r="L6" s="435"/>
      <c r="M6" s="435"/>
      <c r="N6" s="435"/>
      <c r="O6" s="435"/>
      <c r="P6" s="435"/>
      <c r="Q6" s="105"/>
    </row>
    <row r="7" spans="1:27" ht="23" customHeight="1">
      <c r="B7" s="452" t="s">
        <v>139</v>
      </c>
      <c r="C7" s="453"/>
      <c r="D7" s="456" t="s">
        <v>6</v>
      </c>
      <c r="E7" s="456"/>
      <c r="F7" s="107">
        <v>1</v>
      </c>
      <c r="G7" s="108" t="s">
        <v>190</v>
      </c>
      <c r="H7" s="109"/>
      <c r="I7" s="109"/>
      <c r="J7" s="109"/>
      <c r="K7" s="109"/>
      <c r="L7" s="109"/>
      <c r="M7" s="109"/>
      <c r="N7" s="109"/>
      <c r="O7" s="109"/>
      <c r="P7" s="109"/>
      <c r="Q7" s="105"/>
      <c r="R7" s="110"/>
      <c r="S7" s="110"/>
      <c r="T7" s="110"/>
    </row>
    <row r="8" spans="1:27" ht="32">
      <c r="A8" s="111" t="s">
        <v>121</v>
      </c>
      <c r="B8" s="112" t="s">
        <v>46</v>
      </c>
      <c r="C8" s="113" t="s">
        <v>77</v>
      </c>
      <c r="D8" s="111" t="s">
        <v>47</v>
      </c>
      <c r="E8" s="114" t="s">
        <v>5</v>
      </c>
      <c r="F8" s="115" t="s">
        <v>37</v>
      </c>
      <c r="G8" s="116" t="s">
        <v>36</v>
      </c>
      <c r="J8" s="117"/>
      <c r="Q8" s="105"/>
      <c r="R8" s="110"/>
      <c r="S8" s="110"/>
      <c r="T8" s="110"/>
    </row>
    <row r="9" spans="1:27" ht="62" hidden="1" customHeight="1">
      <c r="A9" s="105"/>
      <c r="B9" s="118"/>
      <c r="C9" s="119"/>
      <c r="D9" s="105"/>
      <c r="E9" s="105"/>
      <c r="F9" s="435" t="s">
        <v>212</v>
      </c>
      <c r="G9" s="435"/>
      <c r="H9" s="435"/>
      <c r="I9" s="435"/>
      <c r="J9" s="435"/>
      <c r="K9" s="435"/>
      <c r="L9" s="435"/>
      <c r="M9" s="435"/>
      <c r="N9" s="435"/>
      <c r="O9" s="435"/>
      <c r="P9" s="435"/>
      <c r="Q9" s="105"/>
      <c r="R9" s="110"/>
      <c r="S9" s="110"/>
      <c r="T9" s="110"/>
    </row>
    <row r="10" spans="1:27" ht="39" customHeight="1">
      <c r="A10" s="104">
        <v>1</v>
      </c>
      <c r="B10" s="120">
        <v>1</v>
      </c>
      <c r="C10" s="121">
        <v>1</v>
      </c>
      <c r="D10" s="122">
        <v>6500</v>
      </c>
      <c r="E10" s="122">
        <v>6500</v>
      </c>
      <c r="F10" s="439" t="s">
        <v>217</v>
      </c>
      <c r="G10" s="439"/>
      <c r="H10" s="439"/>
      <c r="I10" s="439"/>
      <c r="J10" s="439"/>
      <c r="K10" s="439"/>
      <c r="L10" s="439"/>
      <c r="M10" s="439"/>
      <c r="N10" s="439"/>
      <c r="O10" s="439"/>
      <c r="P10" s="439"/>
      <c r="Q10" s="102"/>
      <c r="R10" s="117"/>
      <c r="S10" s="117"/>
      <c r="T10" s="117"/>
      <c r="U10" s="117"/>
      <c r="V10" s="117"/>
      <c r="W10" s="117"/>
      <c r="X10" s="117"/>
    </row>
    <row r="11" spans="1:27" ht="28" customHeight="1">
      <c r="A11" s="104">
        <v>1</v>
      </c>
      <c r="B11" s="120"/>
      <c r="C11" s="121">
        <v>1</v>
      </c>
      <c r="D11" s="122"/>
      <c r="E11" s="122">
        <v>6500</v>
      </c>
      <c r="F11" s="439" t="s">
        <v>1</v>
      </c>
      <c r="G11" s="439"/>
      <c r="H11" s="439"/>
      <c r="I11" s="439"/>
      <c r="J11" s="439"/>
      <c r="K11" s="439"/>
      <c r="L11" s="439"/>
      <c r="M11" s="439"/>
      <c r="N11" s="439"/>
      <c r="O11" s="439"/>
      <c r="P11" s="439"/>
      <c r="Q11" s="105"/>
    </row>
    <row r="12" spans="1:27" hidden="1">
      <c r="B12" s="120"/>
      <c r="C12" s="121"/>
      <c r="D12" s="122"/>
      <c r="E12" s="122"/>
      <c r="F12" s="444"/>
      <c r="G12" s="444"/>
      <c r="H12" s="444"/>
      <c r="I12" s="444"/>
      <c r="J12" s="444"/>
      <c r="K12" s="444"/>
      <c r="L12" s="444"/>
      <c r="M12" s="444"/>
      <c r="N12" s="444"/>
      <c r="O12" s="444"/>
      <c r="P12" s="444"/>
      <c r="Q12" s="105"/>
    </row>
    <row r="13" spans="1:27" ht="17" customHeight="1">
      <c r="A13" s="123">
        <f>SUM(A10:A12)</f>
        <v>2</v>
      </c>
      <c r="B13" s="124">
        <f>SUM(B10:B12)</f>
        <v>1</v>
      </c>
      <c r="C13" s="125">
        <f>SUM(A13:B13)</f>
        <v>3</v>
      </c>
      <c r="D13" s="126">
        <f>SUM(D10:D12)</f>
        <v>6500</v>
      </c>
      <c r="E13" s="126">
        <f>SUM(E10:E12)</f>
        <v>13000</v>
      </c>
      <c r="F13" s="443" t="s">
        <v>144</v>
      </c>
      <c r="G13" s="443"/>
      <c r="H13" s="443"/>
      <c r="I13" s="443"/>
      <c r="J13" s="443"/>
      <c r="K13" s="127"/>
      <c r="L13" s="127"/>
      <c r="M13" s="127"/>
      <c r="N13" s="127"/>
      <c r="O13" s="127"/>
      <c r="P13" s="127"/>
      <c r="Q13" s="105"/>
    </row>
    <row r="14" spans="1:27" ht="20" customHeight="1">
      <c r="A14" s="111" t="s">
        <v>121</v>
      </c>
      <c r="B14" s="112" t="s">
        <v>46</v>
      </c>
      <c r="C14" s="128" t="s">
        <v>77</v>
      </c>
      <c r="D14" s="111" t="s">
        <v>47</v>
      </c>
      <c r="E14" s="129" t="s">
        <v>5</v>
      </c>
      <c r="F14" s="130" t="s">
        <v>122</v>
      </c>
      <c r="G14" s="131" t="s">
        <v>123</v>
      </c>
      <c r="H14" s="132"/>
      <c r="I14" s="132"/>
      <c r="J14" s="117" t="s">
        <v>124</v>
      </c>
      <c r="K14" s="132"/>
      <c r="L14" s="132"/>
      <c r="M14" s="132"/>
      <c r="N14" s="132"/>
      <c r="O14" s="132"/>
      <c r="P14" s="132"/>
      <c r="Q14" s="105"/>
    </row>
    <row r="15" spans="1:27" ht="20" hidden="1" customHeight="1">
      <c r="A15" s="105"/>
      <c r="B15" s="118"/>
      <c r="C15" s="119"/>
      <c r="D15" s="105"/>
      <c r="E15" s="133"/>
      <c r="F15" s="451" t="s">
        <v>230</v>
      </c>
      <c r="G15" s="451"/>
      <c r="H15" s="451"/>
      <c r="I15" s="451"/>
      <c r="J15" s="451"/>
      <c r="K15" s="451"/>
      <c r="L15" s="451"/>
      <c r="M15" s="451"/>
      <c r="N15" s="451"/>
      <c r="O15" s="451"/>
      <c r="P15" s="451"/>
      <c r="Q15" s="105"/>
    </row>
    <row r="16" spans="1:27" ht="44" customHeight="1">
      <c r="A16" s="122">
        <v>1</v>
      </c>
      <c r="B16" s="134">
        <v>4</v>
      </c>
      <c r="C16" s="135">
        <v>2</v>
      </c>
      <c r="D16" s="122">
        <v>14000</v>
      </c>
      <c r="E16" s="122">
        <v>7000</v>
      </c>
      <c r="F16" s="439" t="s">
        <v>200</v>
      </c>
      <c r="G16" s="439"/>
      <c r="H16" s="439"/>
      <c r="I16" s="439"/>
      <c r="J16" s="439"/>
      <c r="K16" s="439"/>
      <c r="L16" s="439"/>
      <c r="M16" s="439"/>
      <c r="N16" s="439"/>
      <c r="O16" s="439"/>
      <c r="P16" s="439"/>
      <c r="Q16" s="105"/>
    </row>
    <row r="17" spans="1:17" hidden="1">
      <c r="A17" s="136"/>
      <c r="B17" s="137"/>
      <c r="C17" s="135"/>
      <c r="D17" s="122"/>
      <c r="E17" s="122"/>
      <c r="F17" s="444"/>
      <c r="G17" s="444"/>
      <c r="H17" s="444"/>
      <c r="I17" s="444"/>
      <c r="J17" s="444"/>
      <c r="K17" s="444"/>
      <c r="L17" s="444"/>
      <c r="M17" s="444"/>
      <c r="N17" s="444"/>
      <c r="O17" s="444"/>
      <c r="P17" s="444"/>
      <c r="Q17" s="105"/>
    </row>
    <row r="18" spans="1:17" ht="16" customHeight="1">
      <c r="A18" s="123">
        <f>SUM(A16:A17)</f>
        <v>1</v>
      </c>
      <c r="B18" s="124">
        <f>SUM(B16:B17)</f>
        <v>4</v>
      </c>
      <c r="C18" s="125">
        <f>SUM(C16:C17)</f>
        <v>2</v>
      </c>
      <c r="D18" s="126">
        <f>SUM(D16:D17)</f>
        <v>14000</v>
      </c>
      <c r="E18" s="126">
        <f>SUM(E16:E17)</f>
        <v>7000</v>
      </c>
      <c r="F18" s="443" t="s">
        <v>145</v>
      </c>
      <c r="G18" s="443"/>
      <c r="H18" s="127"/>
      <c r="I18" s="127"/>
      <c r="J18" s="127"/>
      <c r="K18" s="127"/>
      <c r="L18" s="127"/>
      <c r="M18" s="127"/>
      <c r="N18" s="127"/>
      <c r="O18" s="127"/>
      <c r="P18" s="127"/>
      <c r="Q18" s="105"/>
    </row>
    <row r="19" spans="1:17" ht="23" customHeight="1">
      <c r="A19" s="138" t="s">
        <v>121</v>
      </c>
      <c r="B19" s="139" t="s">
        <v>46</v>
      </c>
      <c r="C19" s="140" t="s">
        <v>77</v>
      </c>
      <c r="D19" s="141" t="s">
        <v>67</v>
      </c>
      <c r="E19" s="141" t="s">
        <v>5</v>
      </c>
      <c r="F19" s="142" t="s">
        <v>231</v>
      </c>
      <c r="G19" s="143"/>
      <c r="H19" s="144"/>
      <c r="I19" s="144"/>
      <c r="J19" s="144"/>
      <c r="K19" s="144"/>
      <c r="L19" s="144"/>
      <c r="M19" s="144"/>
      <c r="N19" s="144"/>
      <c r="O19" s="144"/>
      <c r="P19" s="144"/>
      <c r="Q19" s="105"/>
    </row>
    <row r="20" spans="1:17" ht="17" customHeight="1">
      <c r="A20" s="145" t="s">
        <v>37</v>
      </c>
      <c r="B20" s="116" t="s">
        <v>38</v>
      </c>
      <c r="C20" s="119"/>
      <c r="D20" s="105"/>
      <c r="E20" s="105"/>
      <c r="F20" s="440" t="s">
        <v>126</v>
      </c>
      <c r="G20" s="441"/>
      <c r="H20" s="441"/>
      <c r="I20" s="441"/>
      <c r="J20" s="441"/>
      <c r="K20" s="441"/>
      <c r="L20" s="441"/>
      <c r="M20" s="441"/>
      <c r="N20" s="441"/>
      <c r="O20" s="441"/>
      <c r="P20" s="441"/>
      <c r="Q20" s="105"/>
    </row>
    <row r="21" spans="1:17" hidden="1">
      <c r="B21" s="146"/>
      <c r="C21" s="147"/>
      <c r="D21" s="102"/>
      <c r="E21" s="148"/>
      <c r="F21" s="444"/>
      <c r="G21" s="444"/>
      <c r="H21" s="444"/>
      <c r="I21" s="444"/>
      <c r="J21" s="444"/>
      <c r="K21" s="444"/>
      <c r="L21" s="444"/>
      <c r="M21" s="444"/>
      <c r="N21" s="444"/>
      <c r="O21" s="444"/>
      <c r="P21" s="444"/>
      <c r="Q21" s="105"/>
    </row>
    <row r="22" spans="1:17" hidden="1">
      <c r="A22" s="148"/>
      <c r="B22" s="149"/>
      <c r="C22" s="147"/>
      <c r="D22" s="148"/>
      <c r="E22" s="148"/>
      <c r="F22" s="444"/>
      <c r="G22" s="444"/>
      <c r="H22" s="444"/>
      <c r="I22" s="444"/>
      <c r="J22" s="444"/>
      <c r="K22" s="444"/>
      <c r="L22" s="444"/>
      <c r="M22" s="444"/>
      <c r="N22" s="444"/>
      <c r="O22" s="444"/>
      <c r="P22" s="444"/>
      <c r="Q22" s="105"/>
    </row>
    <row r="23" spans="1:17" ht="16" customHeight="1">
      <c r="A23" s="123">
        <f>SUM(A21:A22)</f>
        <v>0</v>
      </c>
      <c r="B23" s="124">
        <f>SUM(B21:B22)</f>
        <v>0</v>
      </c>
      <c r="C23" s="125">
        <f>SUM(C21:C22)</f>
        <v>0</v>
      </c>
      <c r="D23" s="126">
        <f>SUM(D21:D22)</f>
        <v>0</v>
      </c>
      <c r="E23" s="126">
        <f>SUM(E21:E22)</f>
        <v>0</v>
      </c>
      <c r="F23" s="127"/>
      <c r="G23" s="127"/>
      <c r="H23" s="127"/>
      <c r="I23" s="127"/>
      <c r="J23" s="127"/>
      <c r="K23" s="127"/>
      <c r="L23" s="127"/>
      <c r="M23" s="127"/>
      <c r="N23" s="127"/>
      <c r="O23" s="127"/>
      <c r="P23" s="127"/>
      <c r="Q23" s="105"/>
    </row>
    <row r="24" spans="1:17" ht="57" customHeight="1">
      <c r="A24" s="150" t="s">
        <v>122</v>
      </c>
      <c r="B24" s="131" t="s">
        <v>39</v>
      </c>
      <c r="C24" s="148"/>
      <c r="D24" s="148"/>
      <c r="E24" s="148"/>
      <c r="F24" s="440" t="s">
        <v>115</v>
      </c>
      <c r="G24" s="441"/>
      <c r="H24" s="441"/>
      <c r="I24" s="441"/>
      <c r="J24" s="441"/>
      <c r="K24" s="441"/>
      <c r="L24" s="441"/>
      <c r="M24" s="441"/>
      <c r="N24" s="441"/>
      <c r="O24" s="441"/>
      <c r="P24" s="441"/>
      <c r="Q24" s="105"/>
    </row>
    <row r="25" spans="1:17" ht="42" customHeight="1">
      <c r="A25" s="104">
        <v>1</v>
      </c>
      <c r="B25" s="151">
        <v>2.2999999999999998</v>
      </c>
      <c r="C25" s="136">
        <v>2.7</v>
      </c>
      <c r="D25" s="148">
        <v>5980</v>
      </c>
      <c r="E25" s="148">
        <v>7020</v>
      </c>
      <c r="F25" s="439" t="s">
        <v>218</v>
      </c>
      <c r="G25" s="439"/>
      <c r="H25" s="439"/>
      <c r="I25" s="439"/>
      <c r="J25" s="439"/>
      <c r="K25" s="439"/>
      <c r="L25" s="439"/>
      <c r="M25" s="439"/>
      <c r="N25" s="439"/>
      <c r="O25" s="439"/>
      <c r="P25" s="439"/>
      <c r="Q25" s="105"/>
    </row>
    <row r="26" spans="1:17" ht="7" customHeight="1">
      <c r="A26" s="148"/>
      <c r="B26" s="134"/>
      <c r="C26" s="135"/>
      <c r="D26" s="148"/>
      <c r="E26" s="148"/>
      <c r="F26" s="444"/>
      <c r="G26" s="444"/>
      <c r="H26" s="444"/>
      <c r="I26" s="444"/>
      <c r="J26" s="444"/>
      <c r="K26" s="444"/>
      <c r="L26" s="444"/>
      <c r="M26" s="444"/>
      <c r="N26" s="444"/>
      <c r="O26" s="444"/>
      <c r="P26" s="444"/>
      <c r="Q26" s="105"/>
    </row>
    <row r="27" spans="1:17">
      <c r="A27" s="123">
        <f>SUM(A25:A26)</f>
        <v>1</v>
      </c>
      <c r="B27" s="124">
        <f>SUM(B25:B26)</f>
        <v>2.2999999999999998</v>
      </c>
      <c r="C27" s="125">
        <f>SUM(C25:C26)</f>
        <v>2.7</v>
      </c>
      <c r="D27" s="126">
        <f>SUM(D25:D26)</f>
        <v>5980</v>
      </c>
      <c r="E27" s="126">
        <f>SUM(E25:E26)</f>
        <v>7020</v>
      </c>
      <c r="F27" s="127"/>
      <c r="G27" s="127"/>
      <c r="H27" s="127"/>
      <c r="I27" s="127"/>
      <c r="J27" s="127"/>
      <c r="K27" s="127"/>
      <c r="L27" s="127"/>
      <c r="M27" s="127"/>
      <c r="N27" s="127"/>
      <c r="O27" s="127"/>
      <c r="P27" s="127"/>
      <c r="Q27" s="105"/>
    </row>
    <row r="28" spans="1:17" ht="74" customHeight="1">
      <c r="A28" s="130" t="s">
        <v>40</v>
      </c>
      <c r="B28" s="131" t="s">
        <v>368</v>
      </c>
      <c r="C28" s="136"/>
      <c r="D28" s="148"/>
      <c r="E28" s="148"/>
      <c r="F28" s="440" t="s">
        <v>362</v>
      </c>
      <c r="G28" s="441"/>
      <c r="H28" s="441"/>
      <c r="I28" s="441"/>
      <c r="J28" s="441"/>
      <c r="K28" s="441"/>
      <c r="L28" s="441"/>
      <c r="M28" s="441"/>
      <c r="N28" s="441"/>
      <c r="O28" s="441"/>
      <c r="P28" s="441"/>
      <c r="Q28" s="105"/>
    </row>
    <row r="29" spans="1:17" ht="6" customHeight="1">
      <c r="A29" s="148"/>
      <c r="B29" s="134"/>
      <c r="C29" s="135"/>
      <c r="D29" s="148"/>
      <c r="E29" s="148"/>
      <c r="F29" s="444"/>
      <c r="G29" s="444"/>
      <c r="H29" s="444"/>
      <c r="I29" s="444"/>
      <c r="J29" s="444"/>
      <c r="K29" s="444"/>
      <c r="L29" s="444"/>
      <c r="M29" s="444"/>
      <c r="N29" s="444"/>
      <c r="O29" s="444"/>
      <c r="P29" s="444"/>
      <c r="Q29" s="105"/>
    </row>
    <row r="30" spans="1:17" ht="16" customHeight="1">
      <c r="A30" s="123">
        <f>SUM(A29:A29)</f>
        <v>0</v>
      </c>
      <c r="B30" s="124">
        <f>SUM(B29:B29)</f>
        <v>0</v>
      </c>
      <c r="C30" s="125">
        <f>SUM(C29:C29)</f>
        <v>0</v>
      </c>
      <c r="D30" s="126">
        <f>SUM(D29:D29)</f>
        <v>0</v>
      </c>
      <c r="E30" s="126">
        <f>SUM(E29:E29)</f>
        <v>0</v>
      </c>
      <c r="F30" s="152"/>
      <c r="G30" s="152"/>
      <c r="H30" s="152"/>
      <c r="I30" s="152"/>
      <c r="J30" s="152"/>
      <c r="K30" s="152"/>
      <c r="L30" s="152"/>
      <c r="M30" s="152"/>
      <c r="N30" s="152"/>
      <c r="O30" s="152"/>
      <c r="P30" s="152"/>
      <c r="Q30" s="105"/>
    </row>
    <row r="31" spans="1:17" ht="16" customHeight="1">
      <c r="A31" s="130" t="s">
        <v>41</v>
      </c>
      <c r="B31" s="131" t="s">
        <v>60</v>
      </c>
      <c r="C31" s="136"/>
      <c r="D31" s="148"/>
      <c r="E31" s="148"/>
      <c r="F31" s="440" t="s">
        <v>7</v>
      </c>
      <c r="G31" s="441"/>
      <c r="H31" s="441"/>
      <c r="I31" s="441"/>
      <c r="J31" s="441"/>
      <c r="K31" s="441"/>
      <c r="L31" s="441"/>
      <c r="M31" s="441"/>
      <c r="N31" s="441"/>
      <c r="O31" s="441"/>
      <c r="P31" s="441"/>
      <c r="Q31" s="105"/>
    </row>
    <row r="32" spans="1:17" ht="6" customHeight="1">
      <c r="A32" s="148"/>
      <c r="B32" s="134"/>
      <c r="C32" s="135"/>
      <c r="D32" s="148"/>
      <c r="E32" s="148"/>
      <c r="F32" s="444"/>
      <c r="G32" s="444"/>
      <c r="H32" s="444"/>
      <c r="I32" s="444"/>
      <c r="J32" s="444"/>
      <c r="K32" s="444"/>
      <c r="L32" s="444"/>
      <c r="M32" s="444"/>
      <c r="N32" s="444"/>
      <c r="O32" s="444"/>
      <c r="P32" s="444"/>
      <c r="Q32" s="105"/>
    </row>
    <row r="33" spans="1:17">
      <c r="A33" s="123">
        <f>SUM(A32:A32)</f>
        <v>0</v>
      </c>
      <c r="B33" s="124">
        <f>SUM(B32:B32)</f>
        <v>0</v>
      </c>
      <c r="C33" s="125">
        <f>SUM(C32:C32)</f>
        <v>0</v>
      </c>
      <c r="D33" s="126">
        <f>SUM(D32:D32)</f>
        <v>0</v>
      </c>
      <c r="E33" s="126">
        <f>SUM(E32:E32)</f>
        <v>0</v>
      </c>
      <c r="F33" s="152"/>
      <c r="G33" s="152"/>
      <c r="H33" s="152"/>
      <c r="I33" s="152"/>
      <c r="J33" s="152"/>
      <c r="K33" s="152"/>
      <c r="L33" s="152"/>
      <c r="M33" s="152"/>
      <c r="N33" s="152"/>
      <c r="O33" s="152"/>
      <c r="P33" s="152"/>
      <c r="Q33" s="105"/>
    </row>
    <row r="34" spans="1:17" ht="64" customHeight="1">
      <c r="A34" s="130" t="s">
        <v>11</v>
      </c>
      <c r="B34" s="131" t="s">
        <v>12</v>
      </c>
      <c r="C34" s="148"/>
      <c r="D34" s="148"/>
      <c r="E34" s="148"/>
      <c r="F34" s="440" t="s">
        <v>384</v>
      </c>
      <c r="G34" s="441"/>
      <c r="H34" s="441"/>
      <c r="I34" s="441"/>
      <c r="J34" s="441"/>
      <c r="K34" s="441"/>
      <c r="L34" s="441"/>
      <c r="M34" s="441"/>
      <c r="N34" s="441"/>
      <c r="O34" s="441"/>
      <c r="P34" s="441"/>
      <c r="Q34" s="105"/>
    </row>
    <row r="35" spans="1:17" ht="4" customHeight="1">
      <c r="A35" s="153"/>
      <c r="B35" s="151"/>
      <c r="C35" s="135"/>
      <c r="D35" s="148"/>
      <c r="E35" s="148"/>
      <c r="F35" s="444"/>
      <c r="G35" s="444"/>
      <c r="H35" s="444"/>
      <c r="I35" s="444"/>
      <c r="J35" s="444"/>
      <c r="K35" s="444"/>
      <c r="L35" s="444"/>
      <c r="M35" s="444"/>
      <c r="N35" s="444"/>
      <c r="O35" s="444"/>
      <c r="P35" s="444"/>
      <c r="Q35" s="105"/>
    </row>
    <row r="36" spans="1:17">
      <c r="A36" s="123">
        <f>SUM(A35:A35)</f>
        <v>0</v>
      </c>
      <c r="B36" s="124">
        <f>SUM(B35:B35)</f>
        <v>0</v>
      </c>
      <c r="C36" s="125">
        <f>SUM(C35:C35)</f>
        <v>0</v>
      </c>
      <c r="D36" s="126">
        <f>SUM(D35:D35)</f>
        <v>0</v>
      </c>
      <c r="E36" s="126">
        <f>SUM(E35:E35)</f>
        <v>0</v>
      </c>
      <c r="F36" s="152"/>
      <c r="G36" s="152"/>
      <c r="H36" s="152"/>
      <c r="I36" s="152"/>
      <c r="J36" s="152"/>
      <c r="K36" s="152"/>
      <c r="L36" s="152"/>
      <c r="M36" s="152"/>
      <c r="N36" s="152"/>
      <c r="O36" s="152"/>
      <c r="P36" s="152"/>
      <c r="Q36" s="105"/>
    </row>
    <row r="37" spans="1:17" ht="41" customHeight="1">
      <c r="A37" s="130" t="s">
        <v>55</v>
      </c>
      <c r="B37" s="454" t="s">
        <v>56</v>
      </c>
      <c r="C37" s="455"/>
      <c r="D37" s="148"/>
      <c r="E37" s="148"/>
      <c r="F37" s="440" t="s">
        <v>194</v>
      </c>
      <c r="G37" s="441"/>
      <c r="H37" s="441"/>
      <c r="I37" s="441"/>
      <c r="J37" s="441"/>
      <c r="K37" s="441"/>
      <c r="L37" s="441"/>
      <c r="M37" s="441"/>
      <c r="N37" s="441"/>
      <c r="O37" s="441"/>
      <c r="P37" s="441"/>
      <c r="Q37" s="105"/>
    </row>
    <row r="38" spans="1:17">
      <c r="A38" s="123"/>
      <c r="B38" s="154"/>
      <c r="C38" s="155"/>
      <c r="D38" s="126"/>
      <c r="E38" s="126"/>
      <c r="F38" s="444"/>
      <c r="G38" s="444"/>
      <c r="H38" s="444"/>
      <c r="I38" s="444"/>
      <c r="J38" s="444"/>
      <c r="K38" s="444"/>
      <c r="L38" s="444"/>
      <c r="M38" s="444"/>
      <c r="N38" s="444"/>
      <c r="O38" s="444"/>
      <c r="P38" s="444"/>
      <c r="Q38" s="105"/>
    </row>
    <row r="39" spans="1:17" ht="15" customHeight="1">
      <c r="A39" s="145" t="s">
        <v>191</v>
      </c>
      <c r="B39" s="116" t="s">
        <v>3</v>
      </c>
      <c r="C39" s="148"/>
      <c r="D39" s="148"/>
      <c r="E39" s="148"/>
      <c r="F39" s="440" t="s">
        <v>280</v>
      </c>
      <c r="G39" s="441"/>
      <c r="H39" s="441"/>
      <c r="I39" s="441"/>
      <c r="J39" s="441"/>
      <c r="K39" s="441"/>
      <c r="L39" s="441"/>
      <c r="M39" s="441"/>
      <c r="N39" s="441"/>
      <c r="O39" s="441"/>
      <c r="P39" s="441"/>
      <c r="Q39" s="105"/>
    </row>
    <row r="40" spans="1:17" ht="44" customHeight="1">
      <c r="A40" s="148">
        <v>1</v>
      </c>
      <c r="B40" s="134">
        <v>1</v>
      </c>
      <c r="C40" s="135">
        <v>1.2</v>
      </c>
      <c r="D40" s="148">
        <v>3500</v>
      </c>
      <c r="E40" s="148">
        <v>4200</v>
      </c>
      <c r="F40" s="439" t="s">
        <v>13</v>
      </c>
      <c r="G40" s="439"/>
      <c r="H40" s="439"/>
      <c r="I40" s="439"/>
      <c r="J40" s="439"/>
      <c r="K40" s="439"/>
      <c r="L40" s="439"/>
      <c r="M40" s="439"/>
      <c r="N40" s="439"/>
      <c r="O40" s="439"/>
      <c r="P40" s="439"/>
      <c r="Q40" s="105"/>
    </row>
    <row r="41" spans="1:17" hidden="1">
      <c r="A41" s="148"/>
      <c r="B41" s="156"/>
      <c r="C41" s="135"/>
      <c r="D41" s="148"/>
      <c r="E41" s="148"/>
      <c r="F41" s="444"/>
      <c r="G41" s="444"/>
      <c r="H41" s="444"/>
      <c r="I41" s="444"/>
      <c r="J41" s="444"/>
      <c r="K41" s="444"/>
      <c r="L41" s="444"/>
      <c r="M41" s="444"/>
      <c r="N41" s="444"/>
      <c r="O41" s="444"/>
      <c r="P41" s="444"/>
      <c r="Q41" s="105"/>
    </row>
    <row r="42" spans="1:17" ht="15" customHeight="1">
      <c r="A42" s="157">
        <f>SUM(A20:A41)</f>
        <v>3</v>
      </c>
      <c r="B42" s="124">
        <f>SUM(B20:B41)</f>
        <v>5.6</v>
      </c>
      <c r="C42" s="125">
        <f>SUM(C21:C41)</f>
        <v>6.6000000000000005</v>
      </c>
      <c r="D42" s="157">
        <f>SUM(D21:D41)</f>
        <v>15460</v>
      </c>
      <c r="E42" s="157">
        <f>SUM(E21:E41)</f>
        <v>18240</v>
      </c>
      <c r="F42" s="440"/>
      <c r="G42" s="445"/>
      <c r="H42" s="445"/>
      <c r="I42" s="445"/>
      <c r="J42" s="105"/>
      <c r="K42" s="105"/>
      <c r="L42" s="105"/>
      <c r="M42" s="105"/>
      <c r="N42" s="105"/>
      <c r="O42" s="105"/>
      <c r="P42" s="105"/>
      <c r="Q42" s="105"/>
    </row>
    <row r="43" spans="1:17" ht="15" customHeight="1">
      <c r="A43" s="145" t="s">
        <v>223</v>
      </c>
      <c r="B43" s="116" t="s">
        <v>221</v>
      </c>
      <c r="C43" s="148"/>
      <c r="D43" s="148"/>
      <c r="E43" s="148"/>
      <c r="F43" s="440" t="s">
        <v>220</v>
      </c>
      <c r="G43" s="441"/>
      <c r="H43" s="441"/>
      <c r="I43" s="441"/>
      <c r="J43" s="441"/>
      <c r="K43" s="441"/>
      <c r="L43" s="441"/>
      <c r="M43" s="441"/>
      <c r="N43" s="441"/>
      <c r="O43" s="441"/>
      <c r="P43" s="441"/>
      <c r="Q43" s="105"/>
    </row>
    <row r="44" spans="1:17" ht="15" customHeight="1">
      <c r="A44" s="148"/>
      <c r="B44" s="134"/>
      <c r="C44" s="135"/>
      <c r="D44" s="148"/>
      <c r="E44" s="148"/>
      <c r="F44" s="180"/>
      <c r="G44" s="184"/>
      <c r="H44" s="184"/>
      <c r="I44" s="184"/>
      <c r="J44" s="105"/>
      <c r="K44" s="105"/>
      <c r="L44" s="105"/>
      <c r="M44" s="105"/>
      <c r="N44" s="105"/>
      <c r="O44" s="105"/>
      <c r="P44" s="105"/>
      <c r="Q44" s="105"/>
    </row>
    <row r="45" spans="1:17" ht="15" customHeight="1">
      <c r="A45" s="123">
        <f>A44</f>
        <v>0</v>
      </c>
      <c r="B45" s="124">
        <f>B44</f>
        <v>0</v>
      </c>
      <c r="C45" s="125">
        <f>C44</f>
        <v>0</v>
      </c>
      <c r="D45" s="123">
        <f>D44</f>
        <v>0</v>
      </c>
      <c r="E45" s="123">
        <f>E44</f>
        <v>0</v>
      </c>
      <c r="F45" s="180"/>
      <c r="G45" s="184"/>
      <c r="H45" s="184"/>
      <c r="I45" s="184"/>
      <c r="J45" s="105"/>
      <c r="K45" s="105"/>
      <c r="L45" s="105"/>
      <c r="M45" s="105"/>
      <c r="N45" s="105"/>
      <c r="O45" s="105"/>
      <c r="P45" s="105"/>
      <c r="Q45" s="105"/>
    </row>
    <row r="46" spans="1:17" ht="43" customHeight="1">
      <c r="A46" s="106"/>
      <c r="B46" s="118"/>
      <c r="C46" s="119"/>
      <c r="D46" s="105"/>
      <c r="E46" s="105"/>
      <c r="F46" s="440" t="s">
        <v>120</v>
      </c>
      <c r="G46" s="441"/>
      <c r="H46" s="441"/>
      <c r="I46" s="441"/>
      <c r="J46" s="441"/>
      <c r="K46" s="441"/>
      <c r="L46" s="441"/>
      <c r="M46" s="441"/>
      <c r="N46" s="441"/>
      <c r="O46" s="441"/>
      <c r="P46" s="441"/>
      <c r="Q46" s="105"/>
    </row>
    <row r="47" spans="1:17" ht="26" customHeight="1">
      <c r="A47" s="106" t="s">
        <v>146</v>
      </c>
      <c r="B47" s="118"/>
      <c r="C47" s="119"/>
      <c r="D47" s="148">
        <v>3500</v>
      </c>
      <c r="E47" s="148">
        <v>1750</v>
      </c>
      <c r="F47" s="439" t="s">
        <v>50</v>
      </c>
      <c r="G47" s="439"/>
      <c r="H47" s="439"/>
      <c r="I47" s="439"/>
      <c r="J47" s="439"/>
      <c r="K47" s="439"/>
      <c r="L47" s="439"/>
      <c r="M47" s="439"/>
      <c r="N47" s="439"/>
      <c r="O47" s="439"/>
      <c r="P47" s="439"/>
      <c r="Q47" s="105"/>
    </row>
    <row r="48" spans="1:17" ht="30" customHeight="1">
      <c r="A48" s="155">
        <f>A42+A18+A13</f>
        <v>6</v>
      </c>
      <c r="B48" s="158">
        <f>B42+B18+B13</f>
        <v>10.6</v>
      </c>
      <c r="C48" s="158">
        <f>C42+C18+C13</f>
        <v>11.600000000000001</v>
      </c>
      <c r="D48" s="154">
        <f>D42+D18+D13</f>
        <v>35960</v>
      </c>
      <c r="E48" s="123">
        <f>E42+E18+E13</f>
        <v>38240</v>
      </c>
      <c r="F48" s="440" t="s">
        <v>2</v>
      </c>
      <c r="G48" s="445"/>
      <c r="H48" s="445"/>
      <c r="I48" s="445"/>
      <c r="J48" s="159"/>
      <c r="K48" s="159"/>
      <c r="L48" s="159"/>
      <c r="M48" s="159"/>
      <c r="N48" s="159"/>
      <c r="O48" s="159"/>
      <c r="P48" s="159"/>
      <c r="Q48" s="105"/>
    </row>
    <row r="49" spans="1:19" ht="90" customHeight="1">
      <c r="A49" s="116" t="s">
        <v>292</v>
      </c>
      <c r="B49" s="160"/>
      <c r="C49" s="105"/>
      <c r="D49" s="105"/>
      <c r="E49" s="105"/>
      <c r="F49" s="440" t="s">
        <v>387</v>
      </c>
      <c r="G49" s="441"/>
      <c r="H49" s="441"/>
      <c r="I49" s="441"/>
      <c r="J49" s="441"/>
      <c r="K49" s="441"/>
      <c r="L49" s="441"/>
      <c r="M49" s="441"/>
      <c r="N49" s="441"/>
      <c r="O49" s="441"/>
      <c r="P49" s="441"/>
      <c r="Q49" s="105"/>
    </row>
    <row r="50" spans="1:19" ht="102" customHeight="1">
      <c r="A50" s="161"/>
      <c r="B50" s="161"/>
      <c r="C50" s="161"/>
      <c r="D50" s="162"/>
      <c r="E50" s="162">
        <v>5001</v>
      </c>
      <c r="F50" s="439" t="s">
        <v>377</v>
      </c>
      <c r="G50" s="439"/>
      <c r="H50" s="439"/>
      <c r="I50" s="439"/>
      <c r="J50" s="439"/>
      <c r="K50" s="439"/>
      <c r="L50" s="439"/>
      <c r="M50" s="439"/>
      <c r="N50" s="439"/>
      <c r="O50" s="439"/>
      <c r="P50" s="439"/>
      <c r="Q50" s="105"/>
    </row>
    <row r="51" spans="1:19" hidden="1">
      <c r="A51" s="161"/>
      <c r="B51" s="161"/>
      <c r="C51" s="161"/>
      <c r="D51" s="148"/>
      <c r="E51" s="148"/>
      <c r="F51" s="439"/>
      <c r="G51" s="439"/>
      <c r="H51" s="439"/>
      <c r="I51" s="439"/>
      <c r="J51" s="439"/>
      <c r="K51" s="439"/>
      <c r="L51" s="439"/>
      <c r="M51" s="439"/>
      <c r="N51" s="439"/>
      <c r="O51" s="439"/>
      <c r="P51" s="439"/>
      <c r="Q51" s="105"/>
    </row>
    <row r="52" spans="1:19" ht="3" customHeight="1">
      <c r="A52" s="161"/>
      <c r="B52" s="161"/>
      <c r="C52" s="161"/>
      <c r="D52" s="148"/>
      <c r="E52" s="148"/>
      <c r="F52" s="439"/>
      <c r="G52" s="439"/>
      <c r="H52" s="439"/>
      <c r="I52" s="439"/>
      <c r="J52" s="439"/>
      <c r="K52" s="439"/>
      <c r="L52" s="439"/>
      <c r="M52" s="439"/>
      <c r="N52" s="439"/>
      <c r="O52" s="439"/>
      <c r="P52" s="439"/>
      <c r="Q52" s="105"/>
    </row>
    <row r="53" spans="1:19" ht="19" customHeight="1">
      <c r="A53" s="161"/>
      <c r="B53" s="161"/>
      <c r="C53" s="161"/>
      <c r="D53" s="126">
        <f>SUM(D50:D52)</f>
        <v>0</v>
      </c>
      <c r="E53" s="126">
        <f>SUM(E50:E52)</f>
        <v>5001</v>
      </c>
      <c r="F53" s="440" t="s">
        <v>57</v>
      </c>
      <c r="G53" s="441"/>
      <c r="H53" s="441"/>
      <c r="I53" s="441"/>
      <c r="J53" s="441"/>
      <c r="K53" s="441"/>
      <c r="L53" s="441"/>
      <c r="M53" s="441"/>
      <c r="N53" s="441"/>
      <c r="O53" s="441"/>
      <c r="P53" s="441"/>
      <c r="Q53" s="117"/>
      <c r="R53" s="117"/>
      <c r="S53" s="117"/>
    </row>
    <row r="54" spans="1:19" ht="23" hidden="1" customHeight="1">
      <c r="F54" s="440"/>
      <c r="G54" s="441"/>
      <c r="H54" s="441"/>
      <c r="I54" s="441"/>
      <c r="J54" s="441"/>
      <c r="K54" s="441"/>
      <c r="L54" s="441"/>
      <c r="M54" s="441"/>
      <c r="N54" s="441"/>
      <c r="O54" s="441"/>
      <c r="P54" s="441"/>
      <c r="Q54" s="117"/>
      <c r="R54" s="117"/>
      <c r="S54" s="117"/>
    </row>
    <row r="55" spans="1:19" ht="67" customHeight="1">
      <c r="A55" s="116" t="s">
        <v>372</v>
      </c>
      <c r="B55" s="116"/>
      <c r="C55" s="116"/>
      <c r="D55" s="116"/>
      <c r="E55" s="116"/>
      <c r="F55" s="437" t="s">
        <v>383</v>
      </c>
      <c r="G55" s="437"/>
      <c r="H55" s="437"/>
      <c r="I55" s="437"/>
      <c r="J55" s="437"/>
      <c r="K55" s="437"/>
      <c r="L55" s="437"/>
      <c r="M55" s="437"/>
      <c r="N55" s="437"/>
      <c r="O55" s="437"/>
      <c r="P55" s="437"/>
    </row>
    <row r="56" spans="1:19" ht="19" customHeight="1">
      <c r="A56" s="161"/>
      <c r="B56" s="161"/>
      <c r="C56" s="161"/>
      <c r="D56" s="148">
        <v>800</v>
      </c>
      <c r="E56" s="148"/>
      <c r="F56" s="439" t="s">
        <v>51</v>
      </c>
      <c r="G56" s="439"/>
      <c r="H56" s="439"/>
      <c r="I56" s="439"/>
      <c r="J56" s="439"/>
      <c r="K56" s="439"/>
      <c r="L56" s="439"/>
      <c r="M56" s="439"/>
      <c r="N56" s="439"/>
      <c r="O56" s="439"/>
      <c r="P56" s="439"/>
    </row>
    <row r="57" spans="1:19" ht="28" customHeight="1">
      <c r="A57" s="161"/>
      <c r="B57" s="161"/>
      <c r="C57" s="161"/>
      <c r="D57" s="148">
        <v>8025</v>
      </c>
      <c r="E57" s="148"/>
      <c r="F57" s="439" t="s">
        <v>370</v>
      </c>
      <c r="G57" s="439"/>
      <c r="H57" s="439"/>
      <c r="I57" s="439"/>
      <c r="J57" s="439"/>
      <c r="K57" s="439"/>
      <c r="L57" s="439"/>
      <c r="M57" s="439"/>
      <c r="N57" s="439"/>
      <c r="O57" s="439"/>
      <c r="P57" s="439"/>
    </row>
    <row r="58" spans="1:19" ht="15" customHeight="1">
      <c r="A58" s="161"/>
      <c r="B58" s="161"/>
      <c r="C58" s="161"/>
      <c r="D58" s="148">
        <v>1000</v>
      </c>
      <c r="E58" s="148"/>
      <c r="F58" s="438" t="s">
        <v>371</v>
      </c>
      <c r="G58" s="438"/>
      <c r="H58" s="438"/>
      <c r="I58" s="438"/>
      <c r="J58" s="438"/>
      <c r="K58" s="438"/>
      <c r="L58" s="438"/>
      <c r="M58" s="438"/>
      <c r="N58" s="438"/>
      <c r="O58" s="438"/>
      <c r="P58" s="438"/>
    </row>
    <row r="59" spans="1:19" ht="14" customHeight="1">
      <c r="A59" s="161"/>
      <c r="B59" s="161"/>
      <c r="C59" s="161"/>
      <c r="D59" s="148">
        <v>300</v>
      </c>
      <c r="E59" s="148"/>
      <c r="F59" s="438" t="s">
        <v>58</v>
      </c>
      <c r="G59" s="438"/>
      <c r="H59" s="438"/>
      <c r="I59" s="438"/>
      <c r="J59" s="438"/>
      <c r="K59" s="438"/>
      <c r="L59" s="438"/>
      <c r="M59" s="438"/>
      <c r="N59" s="438"/>
      <c r="O59" s="438"/>
      <c r="P59" s="438"/>
    </row>
    <row r="60" spans="1:19" ht="32" customHeight="1">
      <c r="A60" s="161"/>
      <c r="B60" s="161"/>
      <c r="C60" s="161"/>
      <c r="D60" s="148"/>
      <c r="E60" s="148">
        <v>6250</v>
      </c>
      <c r="F60" s="439" t="s">
        <v>52</v>
      </c>
      <c r="G60" s="439"/>
      <c r="H60" s="439"/>
      <c r="I60" s="439"/>
      <c r="J60" s="439"/>
      <c r="K60" s="439"/>
      <c r="L60" s="439"/>
      <c r="M60" s="439"/>
      <c r="N60" s="439"/>
      <c r="O60" s="439"/>
      <c r="P60" s="439"/>
    </row>
    <row r="61" spans="1:19" ht="16" customHeight="1">
      <c r="A61" s="161"/>
      <c r="B61" s="161"/>
      <c r="C61" s="161"/>
      <c r="D61" s="126">
        <f>SUM(D56:D60)</f>
        <v>10125</v>
      </c>
      <c r="E61" s="126">
        <f>SUM(E56:E60)</f>
        <v>6250</v>
      </c>
      <c r="F61" s="440" t="s">
        <v>185</v>
      </c>
      <c r="G61" s="441"/>
      <c r="H61" s="441"/>
      <c r="I61" s="441"/>
      <c r="J61" s="441"/>
      <c r="K61" s="441"/>
      <c r="L61" s="441"/>
      <c r="M61" s="441"/>
      <c r="N61" s="441"/>
      <c r="O61" s="441"/>
      <c r="P61" s="441"/>
    </row>
    <row r="62" spans="1:19" ht="127" customHeight="1">
      <c r="B62" s="116"/>
      <c r="C62" s="116"/>
      <c r="D62" s="116"/>
      <c r="E62" s="116"/>
      <c r="F62" s="437" t="s">
        <v>374</v>
      </c>
      <c r="G62" s="437"/>
      <c r="H62" s="437"/>
      <c r="I62" s="437"/>
      <c r="J62" s="437"/>
      <c r="K62" s="437"/>
      <c r="L62" s="437"/>
      <c r="M62" s="437"/>
      <c r="N62" s="437"/>
      <c r="O62" s="437"/>
      <c r="P62" s="437"/>
    </row>
    <row r="63" spans="1:19" ht="32" customHeight="1">
      <c r="A63" s="116" t="s">
        <v>186</v>
      </c>
      <c r="B63" s="116"/>
      <c r="C63" s="116"/>
      <c r="D63" s="116"/>
      <c r="E63" s="116"/>
      <c r="F63" s="442" t="s">
        <v>270</v>
      </c>
      <c r="G63" s="442"/>
      <c r="H63" s="442"/>
      <c r="I63" s="442"/>
      <c r="J63" s="442"/>
      <c r="K63" s="442"/>
      <c r="L63" s="442"/>
      <c r="M63" s="442"/>
      <c r="N63" s="442"/>
      <c r="O63" s="442"/>
      <c r="P63" s="442"/>
    </row>
    <row r="64" spans="1:19" ht="27" customHeight="1">
      <c r="A64" s="161"/>
      <c r="B64" s="163"/>
      <c r="C64" s="164"/>
      <c r="D64" s="148">
        <v>2000</v>
      </c>
      <c r="E64" s="148"/>
      <c r="F64" s="439" t="s">
        <v>375</v>
      </c>
      <c r="G64" s="439"/>
      <c r="H64" s="439"/>
      <c r="I64" s="439"/>
      <c r="J64" s="439"/>
      <c r="K64" s="439"/>
      <c r="L64" s="439"/>
      <c r="M64" s="439"/>
      <c r="N64" s="439"/>
      <c r="O64" s="439"/>
      <c r="P64" s="439"/>
    </row>
    <row r="65" spans="1:16" ht="30" customHeight="1">
      <c r="A65" s="161"/>
      <c r="B65" s="163"/>
      <c r="C65" s="164"/>
      <c r="D65" s="148">
        <v>1621</v>
      </c>
      <c r="E65" s="148"/>
      <c r="F65" s="438" t="s">
        <v>376</v>
      </c>
      <c r="G65" s="438"/>
      <c r="H65" s="438"/>
      <c r="I65" s="438"/>
      <c r="J65" s="438"/>
      <c r="K65" s="438"/>
      <c r="L65" s="438"/>
      <c r="M65" s="438"/>
      <c r="N65" s="438"/>
      <c r="O65" s="438"/>
      <c r="P65" s="438"/>
    </row>
    <row r="66" spans="1:16" ht="25" hidden="1" customHeight="1">
      <c r="A66" s="161"/>
      <c r="B66" s="163"/>
      <c r="C66" s="164"/>
      <c r="D66" s="148"/>
      <c r="E66" s="148"/>
      <c r="F66" s="438"/>
      <c r="G66" s="438"/>
      <c r="H66" s="438"/>
      <c r="I66" s="438"/>
      <c r="J66" s="438"/>
      <c r="K66" s="438"/>
      <c r="L66" s="438"/>
      <c r="M66" s="438"/>
      <c r="N66" s="438"/>
      <c r="O66" s="438"/>
      <c r="P66" s="438"/>
    </row>
    <row r="67" spans="1:16" ht="20" customHeight="1">
      <c r="A67" s="165"/>
      <c r="B67" s="166"/>
      <c r="C67" s="167"/>
      <c r="D67" s="126">
        <f>SUM(D64:D66)</f>
        <v>3621</v>
      </c>
      <c r="E67" s="126">
        <f>SUM(E64:E66)</f>
        <v>0</v>
      </c>
      <c r="F67" s="440" t="s">
        <v>8</v>
      </c>
      <c r="G67" s="441"/>
      <c r="H67" s="441"/>
      <c r="I67" s="441"/>
      <c r="J67" s="441"/>
      <c r="K67" s="441"/>
      <c r="L67" s="441"/>
      <c r="M67" s="441"/>
      <c r="N67" s="441"/>
      <c r="O67" s="441"/>
      <c r="P67" s="441"/>
    </row>
    <row r="68" spans="1:16" ht="17" customHeight="1">
      <c r="A68" s="116" t="s">
        <v>271</v>
      </c>
      <c r="F68" s="437" t="s">
        <v>61</v>
      </c>
      <c r="G68" s="437"/>
      <c r="H68" s="437"/>
      <c r="I68" s="437"/>
      <c r="J68" s="437"/>
      <c r="K68" s="437"/>
      <c r="L68" s="437"/>
      <c r="M68" s="437"/>
      <c r="N68" s="437"/>
      <c r="O68" s="437"/>
      <c r="P68" s="437"/>
    </row>
    <row r="69" spans="1:16" ht="40" customHeight="1">
      <c r="A69" s="161"/>
      <c r="B69" s="161"/>
      <c r="C69" s="161"/>
      <c r="D69" s="148">
        <v>7000</v>
      </c>
      <c r="E69" s="148"/>
      <c r="F69" s="438" t="s">
        <v>177</v>
      </c>
      <c r="G69" s="438"/>
      <c r="H69" s="438"/>
      <c r="I69" s="438"/>
      <c r="J69" s="438"/>
      <c r="K69" s="438"/>
      <c r="L69" s="438"/>
      <c r="M69" s="438"/>
      <c r="N69" s="438"/>
      <c r="O69" s="438"/>
      <c r="P69" s="438"/>
    </row>
    <row r="70" spans="1:16" ht="2" customHeight="1">
      <c r="A70" s="161"/>
      <c r="B70" s="161"/>
      <c r="C70" s="161"/>
      <c r="D70" s="148"/>
      <c r="E70" s="148"/>
      <c r="F70" s="438"/>
      <c r="G70" s="438"/>
      <c r="H70" s="438"/>
      <c r="I70" s="438"/>
      <c r="J70" s="438"/>
      <c r="K70" s="438"/>
      <c r="L70" s="438"/>
      <c r="M70" s="438"/>
      <c r="N70" s="438"/>
      <c r="O70" s="438"/>
      <c r="P70" s="438"/>
    </row>
    <row r="71" spans="1:16" ht="19" customHeight="1">
      <c r="A71" s="165"/>
      <c r="B71" s="165"/>
      <c r="C71" s="165"/>
      <c r="D71" s="126">
        <f>SUM(D69:D70)</f>
        <v>7000</v>
      </c>
      <c r="E71" s="126">
        <f>SUM(E69:E70)</f>
        <v>0</v>
      </c>
      <c r="F71" s="440" t="s">
        <v>149</v>
      </c>
      <c r="G71" s="441"/>
      <c r="H71" s="441"/>
      <c r="I71" s="441"/>
      <c r="J71" s="441"/>
      <c r="K71" s="441"/>
      <c r="L71" s="441"/>
      <c r="M71" s="441"/>
      <c r="N71" s="441"/>
      <c r="O71" s="441"/>
      <c r="P71" s="441"/>
    </row>
    <row r="72" spans="1:16" ht="64" customHeight="1">
      <c r="A72" s="116" t="s">
        <v>272</v>
      </c>
      <c r="B72" s="116"/>
      <c r="C72" s="116"/>
      <c r="D72" s="116"/>
      <c r="E72" s="116"/>
      <c r="F72" s="433" t="s">
        <v>385</v>
      </c>
      <c r="G72" s="433"/>
      <c r="H72" s="433"/>
      <c r="I72" s="433"/>
      <c r="J72" s="433"/>
      <c r="K72" s="433"/>
      <c r="L72" s="433"/>
      <c r="M72" s="433"/>
      <c r="N72" s="433"/>
      <c r="O72" s="433"/>
      <c r="P72" s="433"/>
    </row>
    <row r="73" spans="1:16" ht="19" customHeight="1">
      <c r="A73" s="161"/>
      <c r="B73" s="161"/>
      <c r="C73" s="161"/>
      <c r="D73" s="126">
        <v>500</v>
      </c>
      <c r="E73" s="126"/>
      <c r="F73" s="438" t="s">
        <v>219</v>
      </c>
      <c r="G73" s="438"/>
      <c r="H73" s="438"/>
      <c r="I73" s="438"/>
      <c r="J73" s="438"/>
      <c r="K73" s="438"/>
      <c r="L73" s="438"/>
      <c r="M73" s="438"/>
      <c r="N73" s="438"/>
      <c r="O73" s="438"/>
      <c r="P73" s="438"/>
    </row>
    <row r="74" spans="1:16" ht="102" customHeight="1">
      <c r="A74" s="116" t="s">
        <v>202</v>
      </c>
      <c r="F74" s="433" t="s">
        <v>386</v>
      </c>
      <c r="G74" s="433"/>
      <c r="H74" s="433"/>
      <c r="I74" s="433"/>
      <c r="J74" s="433"/>
      <c r="K74" s="433"/>
      <c r="L74" s="433"/>
      <c r="M74" s="433"/>
      <c r="N74" s="433"/>
      <c r="O74" s="433"/>
      <c r="P74" s="433"/>
    </row>
    <row r="75" spans="1:16" hidden="1">
      <c r="A75" s="161"/>
      <c r="B75" s="161"/>
      <c r="C75" s="161"/>
      <c r="D75" s="162"/>
      <c r="E75" s="162"/>
      <c r="F75" s="438"/>
      <c r="G75" s="438"/>
      <c r="H75" s="438"/>
      <c r="I75" s="438"/>
      <c r="J75" s="438"/>
      <c r="K75" s="438"/>
      <c r="L75" s="438"/>
      <c r="M75" s="438"/>
      <c r="N75" s="438"/>
      <c r="O75" s="438"/>
      <c r="P75" s="438"/>
    </row>
    <row r="76" spans="1:16" ht="42" customHeight="1">
      <c r="A76" s="161"/>
      <c r="B76" s="161"/>
      <c r="C76" s="161"/>
      <c r="D76" s="122">
        <v>350</v>
      </c>
      <c r="E76" s="122"/>
      <c r="F76" s="439" t="s">
        <v>378</v>
      </c>
      <c r="G76" s="439"/>
      <c r="H76" s="439"/>
      <c r="I76" s="439"/>
      <c r="J76" s="439"/>
      <c r="K76" s="439"/>
      <c r="L76" s="439"/>
      <c r="M76" s="439"/>
      <c r="N76" s="439"/>
      <c r="O76" s="439"/>
      <c r="P76" s="439"/>
    </row>
    <row r="77" spans="1:16" ht="15" customHeight="1">
      <c r="A77" s="161"/>
      <c r="B77" s="161"/>
      <c r="C77" s="161"/>
      <c r="D77" s="122">
        <v>450</v>
      </c>
      <c r="E77" s="122"/>
      <c r="F77" s="438" t="s">
        <v>59</v>
      </c>
      <c r="G77" s="438"/>
      <c r="H77" s="438"/>
      <c r="I77" s="438"/>
      <c r="J77" s="438"/>
      <c r="K77" s="438"/>
      <c r="L77" s="438"/>
      <c r="M77" s="438"/>
      <c r="N77" s="438"/>
      <c r="O77" s="438"/>
      <c r="P77" s="438"/>
    </row>
    <row r="78" spans="1:16" hidden="1">
      <c r="A78" s="161"/>
      <c r="B78" s="161"/>
      <c r="C78" s="161"/>
      <c r="D78" s="122"/>
      <c r="E78" s="122"/>
      <c r="F78" s="438"/>
      <c r="G78" s="438"/>
      <c r="H78" s="438"/>
      <c r="I78" s="438"/>
      <c r="J78" s="438"/>
      <c r="K78" s="438"/>
      <c r="L78" s="438"/>
      <c r="M78" s="438"/>
      <c r="N78" s="438"/>
      <c r="O78" s="438"/>
      <c r="P78" s="438"/>
    </row>
    <row r="79" spans="1:16" hidden="1">
      <c r="A79" s="161"/>
      <c r="B79" s="161"/>
      <c r="C79" s="161"/>
      <c r="D79" s="122"/>
      <c r="E79" s="122"/>
      <c r="F79" s="438"/>
      <c r="G79" s="438"/>
      <c r="H79" s="438"/>
      <c r="I79" s="438"/>
      <c r="J79" s="438"/>
      <c r="K79" s="438"/>
      <c r="L79" s="438"/>
      <c r="M79" s="438"/>
      <c r="N79" s="438"/>
      <c r="O79" s="438"/>
      <c r="P79" s="438"/>
    </row>
    <row r="80" spans="1:16" hidden="1">
      <c r="A80" s="161"/>
      <c r="B80" s="161"/>
      <c r="C80" s="161"/>
      <c r="D80" s="122"/>
      <c r="E80" s="122"/>
      <c r="F80" s="438"/>
      <c r="G80" s="438"/>
      <c r="H80" s="438"/>
      <c r="I80" s="438"/>
      <c r="J80" s="438"/>
      <c r="K80" s="438"/>
      <c r="L80" s="438"/>
      <c r="M80" s="438"/>
      <c r="N80" s="438"/>
      <c r="O80" s="438"/>
      <c r="P80" s="438"/>
    </row>
    <row r="81" spans="1:16" ht="14" customHeight="1">
      <c r="A81" s="116" t="s">
        <v>211</v>
      </c>
      <c r="D81" s="126">
        <v>9000</v>
      </c>
      <c r="E81" s="126"/>
      <c r="F81" s="433" t="s">
        <v>44</v>
      </c>
      <c r="G81" s="433"/>
      <c r="H81" s="433"/>
      <c r="I81" s="433"/>
      <c r="J81" s="433"/>
      <c r="K81" s="433"/>
      <c r="L81" s="433"/>
      <c r="M81" s="433"/>
      <c r="N81" s="433"/>
      <c r="O81" s="433"/>
      <c r="P81" s="433"/>
    </row>
    <row r="82" spans="1:16" ht="15" customHeight="1">
      <c r="A82" s="116" t="s">
        <v>216</v>
      </c>
      <c r="B82" s="116"/>
      <c r="C82" s="116"/>
      <c r="D82" s="126"/>
      <c r="E82" s="126"/>
      <c r="F82" s="433" t="s">
        <v>277</v>
      </c>
      <c r="G82" s="433"/>
      <c r="H82" s="433"/>
      <c r="I82" s="433"/>
      <c r="J82" s="433"/>
      <c r="K82" s="433"/>
      <c r="L82" s="433"/>
      <c r="M82" s="433"/>
      <c r="N82" s="433"/>
      <c r="O82" s="433"/>
      <c r="P82" s="433"/>
    </row>
    <row r="83" spans="1:16" ht="26" customHeight="1">
      <c r="A83" s="168" t="s">
        <v>95</v>
      </c>
      <c r="B83" s="169"/>
      <c r="C83" s="169"/>
      <c r="D83" s="169">
        <f>D82+D81+D73+D71+D67+D61+D53+D48</f>
        <v>66206</v>
      </c>
      <c r="E83" s="169">
        <f>E82+E81+E73+E71+E67+E61+E53+E48</f>
        <v>49491</v>
      </c>
      <c r="F83" s="170"/>
      <c r="G83" s="170"/>
      <c r="H83" s="170"/>
      <c r="I83" s="170"/>
      <c r="J83" s="170"/>
      <c r="K83" s="170"/>
      <c r="L83" s="170"/>
      <c r="M83" s="170"/>
      <c r="N83" s="170"/>
      <c r="O83" s="170"/>
      <c r="P83" s="170"/>
    </row>
    <row r="84" spans="1:16" ht="14" customHeight="1">
      <c r="A84" s="116" t="s">
        <v>401</v>
      </c>
      <c r="B84" s="116"/>
      <c r="C84" s="116"/>
      <c r="D84" s="116"/>
      <c r="E84" s="116"/>
      <c r="F84" s="433" t="s">
        <v>168</v>
      </c>
      <c r="G84" s="433"/>
      <c r="H84" s="433"/>
      <c r="I84" s="433"/>
      <c r="J84" s="433"/>
      <c r="K84" s="170"/>
      <c r="L84" s="170"/>
      <c r="M84" s="170"/>
      <c r="N84" s="170"/>
      <c r="O84" s="170"/>
      <c r="P84" s="170"/>
    </row>
    <row r="85" spans="1:16" ht="29" customHeight="1">
      <c r="A85" s="145" t="s">
        <v>4</v>
      </c>
      <c r="B85" s="171">
        <f>D83-D81</f>
        <v>57206</v>
      </c>
      <c r="C85" s="172">
        <f>E83</f>
        <v>49491</v>
      </c>
      <c r="D85" s="104">
        <f>ROUND(B85*B86,0)</f>
        <v>29747</v>
      </c>
      <c r="E85" s="104">
        <f>ROUND(C85*C86,0)</f>
        <v>25735</v>
      </c>
      <c r="F85" s="436" t="s">
        <v>228</v>
      </c>
      <c r="G85" s="436"/>
      <c r="H85" s="436"/>
      <c r="I85" s="436"/>
      <c r="J85" s="436"/>
      <c r="K85" s="436"/>
      <c r="L85" s="436"/>
      <c r="M85" s="436"/>
      <c r="N85" s="436"/>
      <c r="O85" s="436"/>
      <c r="P85" s="436"/>
    </row>
    <row r="86" spans="1:16" ht="18" customHeight="1">
      <c r="A86" s="145" t="s">
        <v>278</v>
      </c>
      <c r="B86" s="173">
        <v>0.52</v>
      </c>
      <c r="C86" s="174">
        <v>0.52</v>
      </c>
      <c r="D86" s="116"/>
      <c r="E86" s="116"/>
      <c r="F86" s="175" t="s">
        <v>129</v>
      </c>
      <c r="G86" s="176" t="s">
        <v>10</v>
      </c>
      <c r="H86" s="433" t="s">
        <v>279</v>
      </c>
      <c r="I86" s="433"/>
      <c r="J86" s="116" t="s">
        <v>42</v>
      </c>
      <c r="M86" s="170"/>
      <c r="N86" s="170"/>
      <c r="O86" s="170"/>
      <c r="P86" s="170"/>
    </row>
    <row r="87" spans="1:16">
      <c r="B87" s="116"/>
      <c r="C87" s="116"/>
      <c r="D87" s="126">
        <f>SUM(D85:D86)</f>
        <v>29747</v>
      </c>
      <c r="E87" s="126">
        <f>SUM(E85:E86)</f>
        <v>25735</v>
      </c>
      <c r="F87" s="145" t="s">
        <v>127</v>
      </c>
      <c r="G87" s="170"/>
      <c r="H87" s="170"/>
      <c r="I87" s="170"/>
      <c r="J87" s="170"/>
      <c r="K87" s="170"/>
      <c r="L87" s="170"/>
      <c r="M87" s="170"/>
      <c r="N87" s="170"/>
      <c r="O87" s="170"/>
      <c r="P87" s="170"/>
    </row>
    <row r="88" spans="1:16">
      <c r="A88" s="177" t="s">
        <v>98</v>
      </c>
      <c r="B88" s="177"/>
      <c r="C88" s="177"/>
      <c r="D88" s="169">
        <f>D83+D87</f>
        <v>95953</v>
      </c>
      <c r="E88" s="169">
        <f>E83+E87</f>
        <v>75226</v>
      </c>
      <c r="F88" s="170"/>
      <c r="G88" s="170"/>
      <c r="H88" s="170"/>
      <c r="I88" s="170"/>
      <c r="J88" s="170"/>
      <c r="K88" s="170"/>
      <c r="L88" s="170"/>
      <c r="M88" s="170"/>
      <c r="N88" s="170"/>
      <c r="O88" s="170"/>
      <c r="P88" s="170"/>
    </row>
    <row r="89" spans="1:16" ht="141" customHeight="1">
      <c r="A89" s="116" t="s">
        <v>99</v>
      </c>
      <c r="B89" s="116"/>
      <c r="C89" s="116"/>
      <c r="D89" s="116"/>
      <c r="E89" s="116"/>
      <c r="F89" s="433" t="s">
        <v>348</v>
      </c>
      <c r="G89" s="433"/>
      <c r="H89" s="433"/>
      <c r="I89" s="433"/>
      <c r="J89" s="433"/>
      <c r="K89" s="434"/>
      <c r="L89" s="434"/>
      <c r="M89" s="434"/>
      <c r="N89" s="434"/>
      <c r="O89" s="434"/>
      <c r="P89" s="434"/>
    </row>
    <row r="90" spans="1:16" ht="31" customHeight="1">
      <c r="A90" s="448" t="s">
        <v>297</v>
      </c>
      <c r="B90" s="448"/>
      <c r="C90" s="117">
        <v>1</v>
      </c>
      <c r="D90" s="126">
        <v>19800</v>
      </c>
      <c r="E90" s="126"/>
      <c r="F90" s="439" t="s">
        <v>178</v>
      </c>
      <c r="G90" s="439"/>
      <c r="H90" s="439"/>
      <c r="I90" s="439"/>
      <c r="J90" s="439"/>
      <c r="K90" s="439"/>
      <c r="L90" s="439"/>
      <c r="M90" s="439"/>
      <c r="N90" s="439"/>
      <c r="O90" s="439"/>
      <c r="P90" s="439"/>
    </row>
    <row r="91" spans="1:16">
      <c r="A91" s="177" t="s">
        <v>229</v>
      </c>
      <c r="B91" s="114"/>
      <c r="C91" s="114"/>
      <c r="D91" s="169">
        <f>D88+D90</f>
        <v>115753</v>
      </c>
      <c r="E91" s="169">
        <f>E88+E90</f>
        <v>75226</v>
      </c>
    </row>
    <row r="92" spans="1:16" ht="16" customHeight="1">
      <c r="A92" s="116" t="s">
        <v>53</v>
      </c>
      <c r="E92" s="178">
        <f>D91+E91</f>
        <v>190979</v>
      </c>
    </row>
    <row r="93" spans="1:16">
      <c r="A93" s="116" t="s">
        <v>54</v>
      </c>
      <c r="E93" s="179">
        <f>E91/D91</f>
        <v>0.64988380430744774</v>
      </c>
    </row>
  </sheetData>
  <mergeCells count="79">
    <mergeCell ref="J3:P3"/>
    <mergeCell ref="L4:N4"/>
    <mergeCell ref="A90:B90"/>
    <mergeCell ref="U1:AA1"/>
    <mergeCell ref="W2:Y2"/>
    <mergeCell ref="F15:P15"/>
    <mergeCell ref="H86:I86"/>
    <mergeCell ref="F43:P43"/>
    <mergeCell ref="B7:C7"/>
    <mergeCell ref="B37:C37"/>
    <mergeCell ref="F90:P90"/>
    <mergeCell ref="F47:P47"/>
    <mergeCell ref="F49:P49"/>
    <mergeCell ref="F70:P70"/>
    <mergeCell ref="F74:P74"/>
    <mergeCell ref="D7:E7"/>
    <mergeCell ref="F11:P11"/>
    <mergeCell ref="F10:P10"/>
    <mergeCell ref="F12:P12"/>
    <mergeCell ref="F9:P9"/>
    <mergeCell ref="F50:P50"/>
    <mergeCell ref="F40:P40"/>
    <mergeCell ref="F41:P41"/>
    <mergeCell ref="F46:P46"/>
    <mergeCell ref="F42:I42"/>
    <mergeCell ref="F13:J13"/>
    <mergeCell ref="F17:P17"/>
    <mergeCell ref="F35:P35"/>
    <mergeCell ref="F16:P16"/>
    <mergeCell ref="F29:P29"/>
    <mergeCell ref="F20:P20"/>
    <mergeCell ref="F24:P24"/>
    <mergeCell ref="F48:I48"/>
    <mergeCell ref="F69:P69"/>
    <mergeCell ref="F51:P51"/>
    <mergeCell ref="F52:P52"/>
    <mergeCell ref="F53:P53"/>
    <mergeCell ref="F67:P67"/>
    <mergeCell ref="F28:P28"/>
    <mergeCell ref="F25:P25"/>
    <mergeCell ref="F31:P31"/>
    <mergeCell ref="F18:G18"/>
    <mergeCell ref="F39:P39"/>
    <mergeCell ref="F37:P37"/>
    <mergeCell ref="F38:P38"/>
    <mergeCell ref="F22:P22"/>
    <mergeCell ref="F21:P21"/>
    <mergeCell ref="F26:P26"/>
    <mergeCell ref="F32:P32"/>
    <mergeCell ref="F34:P34"/>
    <mergeCell ref="F84:J84"/>
    <mergeCell ref="F65:P65"/>
    <mergeCell ref="F56:P56"/>
    <mergeCell ref="F54:P54"/>
    <mergeCell ref="F82:P82"/>
    <mergeCell ref="F63:P63"/>
    <mergeCell ref="F75:P75"/>
    <mergeCell ref="F73:P73"/>
    <mergeCell ref="F59:P59"/>
    <mergeCell ref="F72:P72"/>
    <mergeCell ref="F71:P71"/>
    <mergeCell ref="F61:P61"/>
    <mergeCell ref="F62:P62"/>
    <mergeCell ref="F89:P89"/>
    <mergeCell ref="A6:P6"/>
    <mergeCell ref="F85:P85"/>
    <mergeCell ref="F55:P55"/>
    <mergeCell ref="F77:P77"/>
    <mergeCell ref="F78:P78"/>
    <mergeCell ref="F79:P79"/>
    <mergeCell ref="F80:P80"/>
    <mergeCell ref="F76:P76"/>
    <mergeCell ref="F58:P58"/>
    <mergeCell ref="F68:P68"/>
    <mergeCell ref="F81:P81"/>
    <mergeCell ref="F64:P64"/>
    <mergeCell ref="F60:P60"/>
    <mergeCell ref="F57:P57"/>
    <mergeCell ref="F66:P66"/>
  </mergeCells>
  <phoneticPr fontId="8" type="noConversion"/>
  <pageMargins left="0.5" right="0.5" top="0.5" bottom="0.5" header="0.5" footer="0.5"/>
  <pageSetup scale="66" fitToHeight="2" orientation="portrait" horizontalDpi="4294967292" verticalDpi="429496729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96"/>
  <sheetViews>
    <sheetView showZeros="0" topLeftCell="A5" workbookViewId="0">
      <selection activeCell="B36" sqref="B36"/>
    </sheetView>
  </sheetViews>
  <sheetFormatPr baseColWidth="10" defaultRowHeight="12"/>
  <cols>
    <col min="1" max="1" width="2.5" style="13" customWidth="1"/>
    <col min="2" max="2" width="2.83203125" style="13" customWidth="1"/>
    <col min="3" max="3" width="1.6640625" style="13" customWidth="1"/>
    <col min="4" max="4" width="5.83203125" style="13" customWidth="1"/>
    <col min="5" max="5" width="5" style="13" customWidth="1"/>
    <col min="6" max="6" width="2.33203125" style="13" customWidth="1"/>
    <col min="7" max="7" width="6.33203125" style="13" customWidth="1"/>
    <col min="8" max="8" width="3.83203125" style="317" customWidth="1"/>
    <col min="9" max="9" width="4" style="13" customWidth="1"/>
    <col min="10" max="10" width="5.33203125" style="13" customWidth="1"/>
    <col min="11" max="11" width="2.5" style="100" customWidth="1"/>
    <col min="12" max="12" width="5.1640625" style="14" bestFit="1" customWidth="1"/>
    <col min="13" max="13" width="5" style="13" customWidth="1"/>
    <col min="14" max="14" width="5.33203125" style="13" customWidth="1"/>
    <col min="15" max="15" width="11.1640625" style="274" customWidth="1"/>
    <col min="16" max="16" width="9.33203125" style="274" customWidth="1"/>
    <col min="17" max="16384" width="10.83203125" style="13"/>
  </cols>
  <sheetData>
    <row r="1" spans="1:20" ht="32" customHeight="1">
      <c r="A1" s="469" t="s">
        <v>275</v>
      </c>
      <c r="B1" s="469"/>
      <c r="C1" s="469"/>
      <c r="D1" s="469"/>
      <c r="E1" s="469"/>
      <c r="F1" s="465" t="s">
        <v>68</v>
      </c>
      <c r="G1" s="465"/>
      <c r="H1" s="465"/>
      <c r="I1" s="465"/>
      <c r="K1" s="14"/>
      <c r="S1"/>
      <c r="T1"/>
    </row>
    <row r="2" spans="1:20" ht="13" customHeight="1">
      <c r="A2" s="470" t="s">
        <v>34</v>
      </c>
      <c r="B2" s="470"/>
      <c r="C2" s="470"/>
      <c r="D2" s="470"/>
      <c r="E2" s="470"/>
      <c r="G2" s="273"/>
      <c r="H2" s="321"/>
      <c r="I2" s="222"/>
      <c r="J2" s="222"/>
      <c r="K2" s="222"/>
      <c r="L2" s="222"/>
      <c r="M2" s="275"/>
      <c r="S2"/>
      <c r="T2"/>
    </row>
    <row r="3" spans="1:20" ht="13" customHeight="1">
      <c r="A3" s="460" t="s">
        <v>265</v>
      </c>
      <c r="B3" s="460"/>
      <c r="C3" s="460"/>
      <c r="D3" s="460"/>
      <c r="E3" s="460"/>
      <c r="F3" s="462" t="s">
        <v>276</v>
      </c>
      <c r="G3" s="462"/>
      <c r="H3" s="462"/>
      <c r="I3" s="462"/>
      <c r="J3" s="222"/>
      <c r="K3" s="222"/>
      <c r="L3" s="222"/>
      <c r="M3" s="275"/>
      <c r="S3"/>
      <c r="T3"/>
    </row>
    <row r="4" spans="1:20" ht="16" customHeight="1">
      <c r="A4" s="461" t="s">
        <v>267</v>
      </c>
      <c r="B4" s="461"/>
      <c r="C4" s="461"/>
      <c r="D4" s="461"/>
      <c r="E4" s="461"/>
      <c r="F4" s="11"/>
      <c r="G4" s="323" t="s">
        <v>365</v>
      </c>
      <c r="H4" s="323"/>
      <c r="I4" s="11"/>
      <c r="J4" s="11"/>
      <c r="K4" s="11"/>
      <c r="L4"/>
      <c r="M4" s="276"/>
      <c r="N4" s="14"/>
      <c r="O4" s="389" t="s">
        <v>268</v>
      </c>
      <c r="P4" s="389"/>
      <c r="Q4" s="389"/>
      <c r="R4" s="389"/>
      <c r="S4"/>
      <c r="T4"/>
    </row>
    <row r="5" spans="1:20" ht="15" customHeight="1" thickBot="1">
      <c r="A5"/>
      <c r="B5"/>
      <c r="C5"/>
      <c r="D5"/>
      <c r="E5"/>
      <c r="F5"/>
      <c r="G5" s="4"/>
      <c r="H5" s="4"/>
      <c r="I5" s="4"/>
      <c r="J5" s="4"/>
      <c r="K5" s="4"/>
      <c r="L5" s="4"/>
      <c r="M5" s="277"/>
      <c r="N5" s="14"/>
      <c r="S5"/>
      <c r="T5"/>
    </row>
    <row r="6" spans="1:20" s="283" customFormat="1" ht="13" customHeight="1" thickBot="1">
      <c r="A6" s="278" t="s">
        <v>20</v>
      </c>
      <c r="B6" s="278" t="s">
        <v>23</v>
      </c>
      <c r="C6" s="278"/>
      <c r="D6" s="279"/>
      <c r="E6" s="279"/>
      <c r="F6" s="279"/>
      <c r="G6" s="280"/>
      <c r="H6" s="471"/>
      <c r="I6" s="471"/>
      <c r="J6" s="471"/>
      <c r="K6" s="281"/>
      <c r="L6" s="281"/>
      <c r="M6" s="281"/>
      <c r="N6" s="282"/>
      <c r="O6" s="472" t="s">
        <v>394</v>
      </c>
      <c r="P6" s="473"/>
      <c r="Q6" s="472" t="s">
        <v>395</v>
      </c>
      <c r="R6" s="473"/>
      <c r="S6" s="464" t="s">
        <v>78</v>
      </c>
      <c r="T6" s="464"/>
    </row>
    <row r="7" spans="1:20" s="284" customFormat="1">
      <c r="B7" s="285">
        <v>1</v>
      </c>
      <c r="C7" s="13" t="s">
        <v>24</v>
      </c>
      <c r="D7" s="13"/>
      <c r="E7" s="13"/>
      <c r="F7" s="13"/>
      <c r="G7" s="13"/>
      <c r="H7" s="281"/>
      <c r="I7" s="281"/>
      <c r="J7" s="281"/>
      <c r="K7" s="281"/>
      <c r="L7" s="281" t="s">
        <v>70</v>
      </c>
      <c r="M7" s="286" t="s">
        <v>71</v>
      </c>
      <c r="N7" s="286" t="s">
        <v>72</v>
      </c>
      <c r="O7" s="287" t="s">
        <v>69</v>
      </c>
      <c r="P7" s="287" t="s">
        <v>77</v>
      </c>
      <c r="Q7" s="287" t="s">
        <v>69</v>
      </c>
      <c r="R7" s="287" t="s">
        <v>77</v>
      </c>
      <c r="S7" s="288" t="s">
        <v>69</v>
      </c>
      <c r="T7" s="288" t="s">
        <v>76</v>
      </c>
    </row>
    <row r="8" spans="1:20" s="284" customFormat="1" ht="17" customHeight="1">
      <c r="B8" s="13"/>
      <c r="C8" s="13" t="s">
        <v>80</v>
      </c>
      <c r="D8" s="13" t="s">
        <v>101</v>
      </c>
      <c r="E8" s="13"/>
      <c r="F8" s="13"/>
      <c r="G8" s="13"/>
      <c r="H8" s="289"/>
      <c r="J8" s="286"/>
      <c r="K8" s="286">
        <f>'BUDGET JUSTYr 1 Example'!A13</f>
        <v>2</v>
      </c>
      <c r="L8" s="286">
        <v>4</v>
      </c>
      <c r="M8" s="286">
        <v>4</v>
      </c>
      <c r="N8" s="289"/>
      <c r="O8" s="290">
        <v>6500</v>
      </c>
      <c r="P8" s="290">
        <v>13000</v>
      </c>
      <c r="Q8" s="290">
        <v>6800</v>
      </c>
      <c r="R8" s="290">
        <v>13000</v>
      </c>
      <c r="S8" s="290">
        <f>O8+Q8</f>
        <v>13300</v>
      </c>
      <c r="T8" s="290">
        <f>P8+R8</f>
        <v>26000</v>
      </c>
    </row>
    <row r="9" spans="1:20" s="284" customFormat="1">
      <c r="B9" s="13"/>
      <c r="C9" s="13" t="s">
        <v>102</v>
      </c>
      <c r="D9" s="13" t="s">
        <v>81</v>
      </c>
      <c r="E9" s="13"/>
      <c r="F9" s="13"/>
      <c r="G9" s="13"/>
      <c r="H9" s="13"/>
      <c r="I9" s="13"/>
      <c r="J9" s="286"/>
      <c r="K9" s="291">
        <v>1</v>
      </c>
      <c r="L9" s="291">
        <v>6</v>
      </c>
      <c r="M9" s="291">
        <v>6</v>
      </c>
      <c r="N9" s="291"/>
      <c r="O9" s="290">
        <v>14000</v>
      </c>
      <c r="P9" s="290">
        <v>7000</v>
      </c>
      <c r="Q9" s="290">
        <v>14000</v>
      </c>
      <c r="R9" s="290">
        <v>7000</v>
      </c>
      <c r="S9" s="290">
        <f t="shared" ref="S9:S38" si="0">O9+Q9</f>
        <v>28000</v>
      </c>
      <c r="T9" s="290">
        <f t="shared" ref="T9:T39" si="1">P9+R9</f>
        <v>14000</v>
      </c>
    </row>
    <row r="10" spans="1:20" s="284" customFormat="1" ht="14" customHeight="1">
      <c r="B10" s="285">
        <v>2</v>
      </c>
      <c r="C10" s="13" t="s">
        <v>103</v>
      </c>
      <c r="D10" s="13"/>
      <c r="E10" s="13"/>
      <c r="F10" s="13"/>
      <c r="G10" s="13"/>
      <c r="H10" s="289"/>
      <c r="J10" s="286"/>
      <c r="K10" s="291"/>
      <c r="L10" s="291"/>
      <c r="M10" s="291"/>
      <c r="N10" s="291"/>
      <c r="O10" s="292"/>
      <c r="P10" s="292"/>
      <c r="Q10" s="292"/>
      <c r="R10" s="292"/>
      <c r="S10" s="290">
        <f t="shared" si="0"/>
        <v>0</v>
      </c>
      <c r="T10" s="290">
        <f t="shared" si="1"/>
        <v>0</v>
      </c>
    </row>
    <row r="11" spans="1:20" s="284" customFormat="1">
      <c r="B11" s="285"/>
      <c r="C11" s="13" t="s">
        <v>80</v>
      </c>
      <c r="D11" s="13" t="s">
        <v>82</v>
      </c>
      <c r="E11" s="13"/>
      <c r="F11" s="13"/>
      <c r="G11" s="13"/>
      <c r="H11" s="289"/>
      <c r="J11" s="286"/>
      <c r="K11" s="291"/>
      <c r="L11" s="291"/>
      <c r="M11" s="291"/>
      <c r="N11" s="291"/>
      <c r="O11" s="290"/>
      <c r="P11" s="290"/>
      <c r="Q11" s="290"/>
      <c r="R11" s="290"/>
      <c r="S11" s="290">
        <f t="shared" si="0"/>
        <v>0</v>
      </c>
      <c r="T11" s="290">
        <f t="shared" si="1"/>
        <v>0</v>
      </c>
    </row>
    <row r="12" spans="1:20" s="284" customFormat="1">
      <c r="B12" s="285"/>
      <c r="C12" s="13" t="s">
        <v>102</v>
      </c>
      <c r="D12" s="13" t="s">
        <v>83</v>
      </c>
      <c r="E12" s="13"/>
      <c r="F12" s="13"/>
      <c r="G12" s="13"/>
      <c r="H12" s="289"/>
      <c r="I12" s="286"/>
      <c r="J12" s="286"/>
      <c r="K12" s="291"/>
      <c r="L12" s="291"/>
      <c r="M12" s="291"/>
      <c r="N12" s="291"/>
      <c r="O12" s="290">
        <v>6000</v>
      </c>
      <c r="P12" s="290">
        <v>3900</v>
      </c>
      <c r="Q12" s="290"/>
      <c r="R12" s="290"/>
      <c r="S12" s="290">
        <f t="shared" si="0"/>
        <v>6000</v>
      </c>
      <c r="T12" s="290">
        <f t="shared" si="1"/>
        <v>3900</v>
      </c>
    </row>
    <row r="13" spans="1:20" s="284" customFormat="1">
      <c r="B13" s="285"/>
      <c r="C13" s="13" t="s">
        <v>104</v>
      </c>
      <c r="D13" s="13" t="s">
        <v>84</v>
      </c>
      <c r="E13" s="13"/>
      <c r="F13" s="13"/>
      <c r="G13" s="13"/>
      <c r="H13" s="289"/>
      <c r="I13" s="286"/>
      <c r="J13" s="286"/>
      <c r="K13" s="291">
        <v>1</v>
      </c>
      <c r="L13" s="291">
        <f>2.3+1.5</f>
        <v>3.8</v>
      </c>
      <c r="M13" s="291"/>
      <c r="N13" s="293"/>
      <c r="O13" s="290"/>
      <c r="P13" s="290"/>
      <c r="Q13" s="290"/>
      <c r="R13" s="290"/>
      <c r="S13" s="290">
        <f t="shared" si="0"/>
        <v>0</v>
      </c>
      <c r="T13" s="290">
        <f t="shared" si="1"/>
        <v>0</v>
      </c>
    </row>
    <row r="14" spans="1:20" s="283" customFormat="1" ht="14" customHeight="1">
      <c r="B14" s="285"/>
      <c r="C14" s="13" t="s">
        <v>105</v>
      </c>
      <c r="D14" s="13" t="s">
        <v>85</v>
      </c>
      <c r="E14" s="13"/>
      <c r="F14" s="13"/>
      <c r="G14" s="13"/>
      <c r="H14" s="294"/>
      <c r="I14" s="295"/>
      <c r="J14" s="295"/>
      <c r="K14" s="296"/>
      <c r="L14" s="296"/>
      <c r="M14" s="296"/>
      <c r="N14" s="296"/>
      <c r="O14" s="290"/>
      <c r="P14" s="290"/>
      <c r="Q14" s="290"/>
      <c r="R14" s="290"/>
      <c r="S14" s="290">
        <f t="shared" si="0"/>
        <v>0</v>
      </c>
      <c r="T14" s="290">
        <f t="shared" si="1"/>
        <v>0</v>
      </c>
    </row>
    <row r="15" spans="1:20" s="284" customFormat="1" ht="11" customHeight="1">
      <c r="B15" s="285"/>
      <c r="C15" s="13" t="s">
        <v>89</v>
      </c>
      <c r="D15" s="13" t="s">
        <v>86</v>
      </c>
      <c r="E15" s="13"/>
      <c r="F15" s="13"/>
      <c r="G15" s="13"/>
      <c r="H15" s="289"/>
      <c r="I15" s="286"/>
      <c r="J15" s="286"/>
      <c r="K15" s="291"/>
      <c r="L15" s="291"/>
      <c r="M15" s="291"/>
      <c r="N15" s="291"/>
      <c r="O15" s="13"/>
      <c r="P15" s="292"/>
      <c r="Q15" s="13"/>
      <c r="R15" s="292"/>
      <c r="S15" s="290">
        <f t="shared" si="0"/>
        <v>0</v>
      </c>
      <c r="T15" s="290">
        <f t="shared" si="1"/>
        <v>0</v>
      </c>
    </row>
    <row r="16" spans="1:20" s="284" customFormat="1">
      <c r="B16" s="285"/>
      <c r="C16" s="13" t="s">
        <v>90</v>
      </c>
      <c r="D16" s="13" t="s">
        <v>87</v>
      </c>
      <c r="E16" s="13"/>
      <c r="F16" s="13"/>
      <c r="G16" s="13"/>
      <c r="H16" s="289"/>
      <c r="I16" s="286"/>
      <c r="J16" s="286"/>
      <c r="K16" s="291"/>
      <c r="L16" s="291"/>
      <c r="M16" s="291"/>
      <c r="N16" s="291"/>
      <c r="O16" s="290"/>
      <c r="P16" s="290"/>
      <c r="Q16" s="290"/>
      <c r="R16" s="290"/>
      <c r="S16" s="290">
        <f t="shared" si="0"/>
        <v>0</v>
      </c>
      <c r="T16" s="290">
        <f t="shared" si="1"/>
        <v>0</v>
      </c>
    </row>
    <row r="17" spans="1:20" s="284" customFormat="1" ht="14" customHeight="1">
      <c r="B17" s="13"/>
      <c r="C17" s="13" t="s">
        <v>91</v>
      </c>
      <c r="D17" s="13" t="s">
        <v>88</v>
      </c>
      <c r="E17" s="13"/>
      <c r="F17" s="13"/>
      <c r="G17" s="13"/>
      <c r="H17" s="289"/>
      <c r="I17" s="286"/>
      <c r="J17" s="286"/>
      <c r="K17" s="291">
        <v>1</v>
      </c>
      <c r="L17" s="291">
        <v>3</v>
      </c>
      <c r="M17" s="291"/>
      <c r="N17" s="291"/>
      <c r="O17" s="290">
        <v>3500</v>
      </c>
      <c r="P17" s="290">
        <v>3500</v>
      </c>
      <c r="Q17" s="290">
        <v>3500</v>
      </c>
      <c r="R17" s="290">
        <v>3500</v>
      </c>
      <c r="S17" s="290">
        <f t="shared" si="0"/>
        <v>7000</v>
      </c>
      <c r="T17" s="290">
        <f t="shared" si="1"/>
        <v>7000</v>
      </c>
    </row>
    <row r="18" spans="1:20" s="284" customFormat="1" ht="14" customHeight="1">
      <c r="B18" s="13"/>
      <c r="C18" s="13" t="s">
        <v>92</v>
      </c>
      <c r="D18" s="13" t="s">
        <v>93</v>
      </c>
      <c r="E18" s="13"/>
      <c r="F18" s="13"/>
      <c r="G18" s="13"/>
      <c r="H18" s="289"/>
      <c r="I18" s="286"/>
      <c r="J18" s="286"/>
      <c r="K18" s="291"/>
      <c r="L18" s="291"/>
      <c r="M18" s="291"/>
      <c r="N18" s="291"/>
      <c r="O18" s="290"/>
      <c r="P18" s="290"/>
      <c r="Q18" s="290"/>
      <c r="R18" s="290"/>
      <c r="S18" s="290">
        <f t="shared" si="0"/>
        <v>0</v>
      </c>
      <c r="T18" s="290">
        <f t="shared" si="1"/>
        <v>0</v>
      </c>
    </row>
    <row r="19" spans="1:20" s="283" customFormat="1" ht="16" customHeight="1">
      <c r="H19" s="294"/>
      <c r="I19" s="295"/>
      <c r="J19" s="295"/>
      <c r="K19" s="297">
        <f>SUM(K8:K17)</f>
        <v>5</v>
      </c>
      <c r="L19" s="298">
        <f>SUM(L8:L17)</f>
        <v>16.8</v>
      </c>
      <c r="M19" s="298">
        <f>SUM(M8:M17)</f>
        <v>10</v>
      </c>
      <c r="N19" s="298">
        <f>SUM(N8:N17)</f>
        <v>0</v>
      </c>
      <c r="S19" s="290">
        <f t="shared" si="0"/>
        <v>0</v>
      </c>
      <c r="T19" s="290">
        <f t="shared" si="1"/>
        <v>0</v>
      </c>
    </row>
    <row r="20" spans="1:20" s="283" customFormat="1" ht="16" customHeight="1">
      <c r="G20" s="13"/>
      <c r="H20" s="13"/>
      <c r="K20" s="299"/>
      <c r="L20" s="299"/>
      <c r="M20" s="300" t="s">
        <v>109</v>
      </c>
      <c r="N20" s="13"/>
      <c r="O20" s="290">
        <f t="shared" ref="O20:R20" si="2">SUM(O8:O19)</f>
        <v>30000</v>
      </c>
      <c r="P20" s="290">
        <f t="shared" si="2"/>
        <v>27400</v>
      </c>
      <c r="Q20" s="290">
        <f t="shared" si="2"/>
        <v>24300</v>
      </c>
      <c r="R20" s="290">
        <f t="shared" si="2"/>
        <v>23500</v>
      </c>
      <c r="S20" s="290">
        <f t="shared" si="0"/>
        <v>54300</v>
      </c>
      <c r="T20" s="290">
        <f t="shared" si="1"/>
        <v>50900</v>
      </c>
    </row>
    <row r="21" spans="1:20" s="283" customFormat="1" ht="16" customHeight="1">
      <c r="A21" s="301" t="s">
        <v>110</v>
      </c>
      <c r="B21" s="301" t="s">
        <v>111</v>
      </c>
      <c r="H21" s="298"/>
      <c r="K21" s="299"/>
      <c r="L21" s="299"/>
      <c r="M21" s="299"/>
      <c r="N21" s="299"/>
      <c r="O21" s="290">
        <v>3500</v>
      </c>
      <c r="P21" s="290">
        <v>3037</v>
      </c>
      <c r="Q21" s="290">
        <v>3500</v>
      </c>
      <c r="R21" s="290">
        <v>3037</v>
      </c>
      <c r="S21" s="290">
        <f t="shared" si="0"/>
        <v>7000</v>
      </c>
      <c r="T21" s="290">
        <f t="shared" si="1"/>
        <v>6074</v>
      </c>
    </row>
    <row r="22" spans="1:20" s="283" customFormat="1" ht="16" customHeight="1">
      <c r="G22" s="13"/>
      <c r="H22" s="13"/>
      <c r="I22" s="302"/>
      <c r="J22" s="284"/>
      <c r="K22" s="281"/>
      <c r="L22" s="281"/>
      <c r="M22" s="300" t="s">
        <v>112</v>
      </c>
      <c r="N22" s="13"/>
      <c r="O22" s="290">
        <f>SUM(O20:O21)</f>
        <v>33500</v>
      </c>
      <c r="P22" s="290">
        <f>P21+P20</f>
        <v>30437</v>
      </c>
      <c r="Q22" s="290">
        <f>SUM(Q20:Q21)</f>
        <v>27800</v>
      </c>
      <c r="R22" s="290">
        <f>R20+R21</f>
        <v>26537</v>
      </c>
      <c r="S22" s="290">
        <f t="shared" si="0"/>
        <v>61300</v>
      </c>
      <c r="T22" s="290">
        <f t="shared" si="1"/>
        <v>56974</v>
      </c>
    </row>
    <row r="23" spans="1:20" s="283" customFormat="1" ht="9" customHeight="1">
      <c r="G23" s="13"/>
      <c r="H23" s="13"/>
      <c r="I23" s="302"/>
      <c r="J23" s="284"/>
      <c r="K23" s="281"/>
      <c r="L23" s="281"/>
      <c r="M23" s="300"/>
      <c r="N23" s="13"/>
      <c r="O23" s="290"/>
      <c r="P23" s="290"/>
      <c r="Q23" s="290"/>
      <c r="R23" s="290"/>
      <c r="S23" s="290">
        <f t="shared" si="0"/>
        <v>0</v>
      </c>
      <c r="T23" s="290">
        <f t="shared" si="1"/>
        <v>0</v>
      </c>
    </row>
    <row r="24" spans="1:20" s="283" customFormat="1" ht="17" customHeight="1">
      <c r="A24" s="301" t="s">
        <v>30</v>
      </c>
      <c r="B24" s="301" t="s">
        <v>31</v>
      </c>
      <c r="C24" s="301"/>
      <c r="D24" s="301"/>
      <c r="E24" s="303"/>
      <c r="F24" s="303"/>
      <c r="G24" s="303"/>
      <c r="H24" s="304"/>
      <c r="I24" s="302"/>
      <c r="J24" s="286"/>
      <c r="K24" s="281"/>
      <c r="L24" s="281"/>
      <c r="M24" s="281"/>
      <c r="N24" s="281"/>
      <c r="O24" s="290"/>
      <c r="P24" s="290">
        <v>1001</v>
      </c>
      <c r="Q24" s="290"/>
      <c r="R24" s="290"/>
      <c r="S24" s="290">
        <f t="shared" si="0"/>
        <v>0</v>
      </c>
      <c r="T24" s="290">
        <f t="shared" si="1"/>
        <v>1001</v>
      </c>
    </row>
    <row r="25" spans="1:20" s="283" customFormat="1" ht="18" customHeight="1">
      <c r="A25" s="301" t="s">
        <v>32</v>
      </c>
      <c r="B25" s="305" t="s">
        <v>19</v>
      </c>
      <c r="H25" s="298"/>
      <c r="J25" s="295"/>
      <c r="K25" s="306"/>
      <c r="L25" s="306"/>
      <c r="M25" s="306"/>
      <c r="N25" s="306"/>
      <c r="O25" s="290">
        <v>5125</v>
      </c>
      <c r="P25" s="290">
        <v>555</v>
      </c>
      <c r="Q25" s="290">
        <v>13350</v>
      </c>
      <c r="R25" s="290"/>
      <c r="S25" s="290">
        <f t="shared" si="0"/>
        <v>18475</v>
      </c>
      <c r="T25" s="290">
        <f t="shared" si="1"/>
        <v>555</v>
      </c>
    </row>
    <row r="26" spans="1:20" s="283" customFormat="1">
      <c r="A26" s="301" t="s">
        <v>114</v>
      </c>
      <c r="B26" s="305" t="s">
        <v>33</v>
      </c>
      <c r="H26" s="298"/>
      <c r="J26" s="295"/>
      <c r="K26" s="295"/>
      <c r="L26" s="295"/>
      <c r="O26" s="13"/>
      <c r="P26" s="13"/>
      <c r="Q26" s="13"/>
      <c r="R26" s="13"/>
      <c r="S26" s="290">
        <f t="shared" si="0"/>
        <v>0</v>
      </c>
      <c r="T26" s="290">
        <f t="shared" si="1"/>
        <v>0</v>
      </c>
    </row>
    <row r="27" spans="1:20" s="283" customFormat="1">
      <c r="A27" s="301"/>
      <c r="B27" s="305" t="s">
        <v>25</v>
      </c>
      <c r="H27" s="298"/>
      <c r="J27" s="295"/>
      <c r="K27" s="295"/>
      <c r="L27" s="295"/>
      <c r="O27" s="290">
        <v>3621</v>
      </c>
      <c r="P27" s="290"/>
      <c r="Q27" s="290"/>
      <c r="R27" s="290"/>
      <c r="S27" s="290">
        <f t="shared" si="0"/>
        <v>3621</v>
      </c>
      <c r="T27" s="290">
        <f t="shared" si="1"/>
        <v>0</v>
      </c>
    </row>
    <row r="28" spans="1:20" s="283" customFormat="1">
      <c r="A28" s="301"/>
      <c r="B28" s="305" t="s">
        <v>26</v>
      </c>
      <c r="H28" s="298"/>
      <c r="J28" s="295"/>
      <c r="K28" s="295"/>
      <c r="L28" s="295"/>
      <c r="O28" s="290">
        <v>3500</v>
      </c>
      <c r="P28" s="290"/>
      <c r="Q28" s="290"/>
      <c r="R28" s="290"/>
      <c r="S28" s="290">
        <f t="shared" si="0"/>
        <v>3500</v>
      </c>
      <c r="T28" s="290">
        <f t="shared" si="1"/>
        <v>0</v>
      </c>
    </row>
    <row r="29" spans="1:20" s="283" customFormat="1" ht="15" customHeight="1">
      <c r="A29" s="301" t="s">
        <v>94</v>
      </c>
      <c r="B29" s="305" t="s">
        <v>14</v>
      </c>
      <c r="C29" s="303"/>
      <c r="H29" s="298"/>
      <c r="J29" s="295"/>
      <c r="K29" s="306">
        <v>0</v>
      </c>
      <c r="L29" s="306"/>
      <c r="M29" s="306"/>
      <c r="N29" s="306"/>
      <c r="O29" s="290">
        <v>200</v>
      </c>
      <c r="P29" s="290"/>
      <c r="Q29" s="290"/>
      <c r="R29" s="290"/>
      <c r="S29" s="290">
        <f t="shared" si="0"/>
        <v>200</v>
      </c>
      <c r="T29" s="290">
        <f t="shared" si="1"/>
        <v>0</v>
      </c>
    </row>
    <row r="30" spans="1:20" s="283" customFormat="1" ht="14" customHeight="1">
      <c r="A30" s="301" t="s">
        <v>15</v>
      </c>
      <c r="B30" s="305" t="s">
        <v>28</v>
      </c>
      <c r="H30" s="298"/>
      <c r="J30" s="295"/>
      <c r="K30" s="295"/>
      <c r="L30" s="295"/>
      <c r="O30" s="290">
        <v>800</v>
      </c>
      <c r="P30" s="290"/>
      <c r="Q30" s="290"/>
      <c r="R30" s="290"/>
      <c r="S30" s="290">
        <f t="shared" si="0"/>
        <v>800</v>
      </c>
      <c r="T30" s="290">
        <f t="shared" si="1"/>
        <v>0</v>
      </c>
    </row>
    <row r="31" spans="1:20" s="307" customFormat="1" ht="16" customHeight="1">
      <c r="A31" s="301" t="s">
        <v>16</v>
      </c>
      <c r="B31" s="467" t="s">
        <v>29</v>
      </c>
      <c r="C31" s="467"/>
      <c r="D31" s="467"/>
      <c r="E31" s="467"/>
      <c r="F31" s="467"/>
      <c r="G31" s="467"/>
      <c r="H31" s="467"/>
      <c r="I31" s="467"/>
      <c r="J31" s="467"/>
      <c r="K31" s="467"/>
      <c r="L31" s="467"/>
      <c r="M31" s="16"/>
      <c r="N31" s="295"/>
      <c r="O31" s="290">
        <v>5000</v>
      </c>
      <c r="P31" s="290"/>
      <c r="Q31" s="290"/>
      <c r="R31" s="290"/>
      <c r="S31" s="290">
        <f t="shared" si="0"/>
        <v>5000</v>
      </c>
      <c r="T31" s="290">
        <f t="shared" si="1"/>
        <v>0</v>
      </c>
    </row>
    <row r="32" spans="1:20" ht="16" customHeight="1">
      <c r="A32" s="301" t="s">
        <v>108</v>
      </c>
      <c r="B32" s="467" t="s">
        <v>35</v>
      </c>
      <c r="C32" s="467"/>
      <c r="D32" s="467"/>
      <c r="E32" s="467"/>
      <c r="F32" s="467"/>
      <c r="G32" s="467"/>
      <c r="H32" s="467"/>
      <c r="I32" s="467"/>
      <c r="J32" s="467"/>
      <c r="K32" s="467"/>
      <c r="L32" s="467"/>
      <c r="M32" s="308"/>
      <c r="O32" s="290"/>
      <c r="P32" s="290"/>
      <c r="Q32" s="290"/>
      <c r="R32" s="290"/>
      <c r="S32" s="290">
        <f t="shared" si="0"/>
        <v>0</v>
      </c>
      <c r="T32" s="290">
        <f t="shared" si="1"/>
        <v>0</v>
      </c>
    </row>
    <row r="33" spans="1:20" s="283" customFormat="1" ht="15" customHeight="1">
      <c r="A33" s="301" t="s">
        <v>100</v>
      </c>
      <c r="B33" s="468" t="s">
        <v>116</v>
      </c>
      <c r="C33" s="468"/>
      <c r="D33" s="468"/>
      <c r="E33" s="468"/>
      <c r="F33" s="468"/>
      <c r="G33" s="458" t="s">
        <v>73</v>
      </c>
      <c r="H33" s="458"/>
      <c r="I33" s="458"/>
      <c r="K33" s="309"/>
      <c r="L33" s="309"/>
      <c r="M33" s="310"/>
      <c r="N33" s="306"/>
      <c r="O33" s="290">
        <f>O22+O24+O25+O27+O28+O29+O30+O31+O32</f>
        <v>51746</v>
      </c>
      <c r="P33" s="290">
        <f t="shared" ref="P33:R33" si="3">P22+P24+P25+P27+P28+P29+P30+P31+P32</f>
        <v>31993</v>
      </c>
      <c r="Q33" s="290">
        <f t="shared" si="3"/>
        <v>41150</v>
      </c>
      <c r="R33" s="290">
        <f t="shared" si="3"/>
        <v>26537</v>
      </c>
      <c r="S33" s="290">
        <f t="shared" si="0"/>
        <v>92896</v>
      </c>
      <c r="T33" s="290">
        <f t="shared" si="1"/>
        <v>58530</v>
      </c>
    </row>
    <row r="34" spans="1:20" s="283" customFormat="1" ht="4" customHeight="1">
      <c r="H34" s="298"/>
      <c r="J34" s="295"/>
      <c r="K34" s="295"/>
      <c r="L34" s="295"/>
      <c r="M34" s="295"/>
      <c r="N34" s="295"/>
      <c r="O34" s="311"/>
      <c r="P34" s="311"/>
      <c r="Q34" s="311"/>
      <c r="R34" s="311"/>
      <c r="S34" s="290">
        <f t="shared" si="0"/>
        <v>0</v>
      </c>
      <c r="T34" s="290">
        <f t="shared" si="1"/>
        <v>0</v>
      </c>
    </row>
    <row r="35" spans="1:20" s="283" customFormat="1" ht="15" customHeight="1" thickBot="1">
      <c r="A35" s="301" t="s">
        <v>119</v>
      </c>
      <c r="B35" s="301" t="s">
        <v>399</v>
      </c>
      <c r="H35" s="298"/>
      <c r="J35" s="295"/>
      <c r="K35" s="295"/>
      <c r="L35" s="295"/>
      <c r="M35" s="312" t="s">
        <v>117</v>
      </c>
      <c r="N35" s="295"/>
      <c r="O35" s="313">
        <v>15392</v>
      </c>
      <c r="P35" s="314">
        <v>16636</v>
      </c>
      <c r="Q35" s="313">
        <f>ROUND(Q33*0.52,0)</f>
        <v>21398</v>
      </c>
      <c r="R35" s="314">
        <f>ROUND(0.52*R33,0)</f>
        <v>13799</v>
      </c>
      <c r="S35" s="290">
        <f t="shared" si="0"/>
        <v>36790</v>
      </c>
      <c r="T35" s="290">
        <f t="shared" si="1"/>
        <v>30435</v>
      </c>
    </row>
    <row r="36" spans="1:20" s="283" customFormat="1" ht="15" customHeight="1" thickBot="1">
      <c r="A36" s="301" t="s">
        <v>17</v>
      </c>
      <c r="B36" s="301" t="s">
        <v>118</v>
      </c>
      <c r="C36" s="13"/>
      <c r="D36" s="13"/>
      <c r="H36" s="298"/>
      <c r="J36" s="295"/>
      <c r="K36" s="306"/>
      <c r="L36" s="306"/>
      <c r="M36" s="306"/>
      <c r="N36" s="306"/>
      <c r="O36" s="315">
        <f t="shared" ref="O36:R36" si="4">O33+O35</f>
        <v>67138</v>
      </c>
      <c r="P36" s="315">
        <f t="shared" si="4"/>
        <v>48629</v>
      </c>
      <c r="Q36" s="315">
        <f t="shared" si="4"/>
        <v>62548</v>
      </c>
      <c r="R36" s="315">
        <f t="shared" si="4"/>
        <v>40336</v>
      </c>
      <c r="S36" s="290">
        <f t="shared" si="0"/>
        <v>129686</v>
      </c>
      <c r="T36" s="290">
        <f t="shared" si="1"/>
        <v>88965</v>
      </c>
    </row>
    <row r="37" spans="1:20" s="283" customFormat="1" ht="15" customHeight="1" thickBot="1">
      <c r="A37" s="301" t="s">
        <v>107</v>
      </c>
      <c r="B37" s="301" t="s">
        <v>113</v>
      </c>
      <c r="C37" s="13"/>
      <c r="D37" s="13"/>
      <c r="H37" s="316">
        <v>1</v>
      </c>
      <c r="I37" s="301" t="s">
        <v>393</v>
      </c>
      <c r="J37" s="295"/>
      <c r="K37" s="306"/>
      <c r="L37" s="306"/>
      <c r="M37" s="306"/>
      <c r="N37" s="306"/>
      <c r="O37" s="315">
        <f>19800*H37</f>
        <v>19800</v>
      </c>
      <c r="P37" s="315">
        <v>0</v>
      </c>
      <c r="Q37" s="315">
        <f>19800*H37</f>
        <v>19800</v>
      </c>
      <c r="R37" s="315">
        <v>0</v>
      </c>
      <c r="S37" s="290">
        <f t="shared" si="0"/>
        <v>39600</v>
      </c>
      <c r="T37" s="290">
        <f t="shared" si="1"/>
        <v>0</v>
      </c>
    </row>
    <row r="38" spans="1:20" s="283" customFormat="1" ht="15" customHeight="1" thickBot="1">
      <c r="A38" s="301" t="s">
        <v>106</v>
      </c>
      <c r="B38" s="301" t="s">
        <v>18</v>
      </c>
      <c r="C38" s="13"/>
      <c r="D38" s="13"/>
      <c r="H38" s="298"/>
      <c r="J38" s="295"/>
      <c r="K38" s="306"/>
      <c r="L38" s="306"/>
      <c r="M38" s="306"/>
      <c r="N38" s="306"/>
      <c r="O38" s="315">
        <f t="shared" ref="O38:R38" si="5">O36+O37</f>
        <v>86938</v>
      </c>
      <c r="P38" s="315">
        <f t="shared" si="5"/>
        <v>48629</v>
      </c>
      <c r="Q38" s="315">
        <f t="shared" si="5"/>
        <v>82348</v>
      </c>
      <c r="R38" s="315">
        <f t="shared" si="5"/>
        <v>40336</v>
      </c>
      <c r="S38" s="290">
        <f t="shared" si="0"/>
        <v>169286</v>
      </c>
      <c r="T38" s="290">
        <f t="shared" si="1"/>
        <v>88965</v>
      </c>
    </row>
    <row r="39" spans="1:20">
      <c r="J39" s="14"/>
      <c r="K39" s="14"/>
      <c r="P39" s="318">
        <f>P38/O38</f>
        <v>0.55935264211277003</v>
      </c>
      <c r="Q39" s="319"/>
      <c r="R39" s="319">
        <f>R38/Q38</f>
        <v>0.4898236751347938</v>
      </c>
      <c r="S39" s="319"/>
      <c r="T39" s="290">
        <f t="shared" si="1"/>
        <v>1.0491763172475639</v>
      </c>
    </row>
    <row r="40" spans="1:20">
      <c r="J40" s="14"/>
      <c r="K40" s="14"/>
      <c r="L40" s="466"/>
      <c r="M40" s="466"/>
      <c r="N40" s="466"/>
      <c r="O40" s="466"/>
      <c r="P40" s="466"/>
      <c r="Q40" s="466"/>
      <c r="R40" s="466"/>
    </row>
    <row r="41" spans="1:20">
      <c r="E41" s="320"/>
      <c r="F41" s="320"/>
      <c r="G41" s="320"/>
      <c r="J41" s="14"/>
      <c r="K41" s="14"/>
    </row>
    <row r="42" spans="1:20">
      <c r="D42" s="223" t="s">
        <v>63</v>
      </c>
      <c r="E42" s="457" t="s">
        <v>225</v>
      </c>
      <c r="F42" s="457"/>
      <c r="G42" s="457"/>
      <c r="H42" s="457"/>
      <c r="I42" s="457"/>
      <c r="J42" s="457"/>
      <c r="K42" s="14"/>
      <c r="O42" s="223" t="s">
        <v>349</v>
      </c>
      <c r="P42" s="457" t="s">
        <v>224</v>
      </c>
      <c r="Q42" s="457"/>
      <c r="R42" s="457"/>
      <c r="S42" s="457"/>
    </row>
    <row r="43" spans="1:20">
      <c r="D43" s="13" t="s">
        <v>62</v>
      </c>
      <c r="E43" s="463">
        <v>5556668888</v>
      </c>
      <c r="F43" s="463"/>
      <c r="G43" s="463"/>
      <c r="H43" s="463"/>
      <c r="I43" s="463"/>
      <c r="J43" s="463"/>
      <c r="K43" s="14"/>
      <c r="O43" s="13" t="s">
        <v>64</v>
      </c>
      <c r="P43" s="463">
        <v>5558585655</v>
      </c>
      <c r="Q43" s="463"/>
      <c r="R43" s="463"/>
      <c r="S43" s="463"/>
    </row>
    <row r="44" spans="1:20">
      <c r="D44" s="13" t="s">
        <v>79</v>
      </c>
      <c r="E44" s="463">
        <v>5559555555</v>
      </c>
      <c r="F44" s="463"/>
      <c r="G44" s="463"/>
      <c r="H44" s="463"/>
      <c r="I44" s="463"/>
      <c r="J44" s="463"/>
      <c r="K44" s="14"/>
      <c r="O44" s="13" t="s">
        <v>65</v>
      </c>
      <c r="P44" s="463">
        <v>5556656565</v>
      </c>
      <c r="Q44" s="463"/>
      <c r="R44" s="463"/>
      <c r="S44" s="463"/>
    </row>
    <row r="45" spans="1:20" ht="13">
      <c r="D45" s="13" t="s">
        <v>66</v>
      </c>
      <c r="E45" s="430" t="s">
        <v>226</v>
      </c>
      <c r="F45" s="457"/>
      <c r="G45" s="457"/>
      <c r="H45" s="457"/>
      <c r="I45" s="457"/>
      <c r="J45" s="457"/>
      <c r="K45" s="14"/>
      <c r="O45" s="13" t="s">
        <v>66</v>
      </c>
      <c r="P45" s="430" t="s">
        <v>227</v>
      </c>
      <c r="Q45" s="457"/>
      <c r="R45" s="457"/>
      <c r="S45" s="457"/>
    </row>
    <row r="46" spans="1:20">
      <c r="J46" s="14"/>
      <c r="K46" s="14"/>
      <c r="O46" s="459" t="s">
        <v>369</v>
      </c>
      <c r="P46" s="459"/>
      <c r="Q46" s="459"/>
      <c r="R46" s="459"/>
      <c r="S46" s="459"/>
      <c r="T46" s="459"/>
    </row>
    <row r="47" spans="1:20">
      <c r="J47" s="14"/>
      <c r="K47" s="14"/>
      <c r="O47" s="459"/>
      <c r="P47" s="459"/>
      <c r="Q47" s="459"/>
      <c r="R47" s="459"/>
      <c r="S47" s="459"/>
      <c r="T47" s="459"/>
    </row>
    <row r="48" spans="1:20">
      <c r="J48" s="14"/>
      <c r="K48" s="14"/>
    </row>
    <row r="49" spans="10:11">
      <c r="J49" s="14"/>
      <c r="K49" s="14"/>
    </row>
    <row r="50" spans="10:11">
      <c r="J50" s="14"/>
      <c r="K50" s="14"/>
    </row>
    <row r="51" spans="10:11">
      <c r="J51" s="14"/>
      <c r="K51" s="14"/>
    </row>
    <row r="52" spans="10:11">
      <c r="J52" s="14"/>
      <c r="K52" s="14"/>
    </row>
    <row r="53" spans="10:11">
      <c r="J53" s="14"/>
      <c r="K53" s="14"/>
    </row>
    <row r="54" spans="10:11">
      <c r="J54" s="14"/>
      <c r="K54" s="14"/>
    </row>
    <row r="55" spans="10:11">
      <c r="J55" s="14"/>
      <c r="K55" s="14"/>
    </row>
    <row r="56" spans="10:11">
      <c r="J56" s="14"/>
      <c r="K56" s="14"/>
    </row>
    <row r="57" spans="10:11">
      <c r="J57" s="14"/>
      <c r="K57" s="14"/>
    </row>
    <row r="58" spans="10:11">
      <c r="J58" s="14"/>
      <c r="K58" s="14"/>
    </row>
    <row r="59" spans="10:11">
      <c r="J59" s="14"/>
      <c r="K59" s="14"/>
    </row>
    <row r="60" spans="10:11">
      <c r="J60" s="14"/>
      <c r="K60" s="14"/>
    </row>
    <row r="61" spans="10:11">
      <c r="J61" s="14"/>
      <c r="K61" s="14"/>
    </row>
    <row r="62" spans="10:11">
      <c r="J62" s="14"/>
      <c r="K62" s="14"/>
    </row>
    <row r="63" spans="10:11">
      <c r="J63" s="14"/>
      <c r="K63" s="14"/>
    </row>
    <row r="64" spans="10:11">
      <c r="J64" s="14"/>
      <c r="K64" s="14"/>
    </row>
    <row r="65" spans="10:11">
      <c r="J65" s="14"/>
      <c r="K65" s="14"/>
    </row>
    <row r="66" spans="10:11">
      <c r="J66" s="14"/>
      <c r="K66" s="14"/>
    </row>
    <row r="67" spans="10:11">
      <c r="J67" s="14"/>
      <c r="K67" s="14"/>
    </row>
    <row r="68" spans="10:11">
      <c r="J68" s="14"/>
      <c r="K68" s="14"/>
    </row>
    <row r="69" spans="10:11">
      <c r="J69" s="14"/>
      <c r="K69" s="14"/>
    </row>
    <row r="70" spans="10:11">
      <c r="J70" s="14"/>
      <c r="K70" s="14"/>
    </row>
    <row r="71" spans="10:11">
      <c r="J71" s="14"/>
      <c r="K71" s="14"/>
    </row>
    <row r="72" spans="10:11">
      <c r="J72" s="14"/>
      <c r="K72" s="14"/>
    </row>
    <row r="73" spans="10:11">
      <c r="J73" s="14"/>
      <c r="K73" s="14"/>
    </row>
    <row r="74" spans="10:11">
      <c r="J74" s="14"/>
      <c r="K74" s="14"/>
    </row>
    <row r="75" spans="10:11">
      <c r="J75" s="14"/>
      <c r="K75" s="14"/>
    </row>
    <row r="76" spans="10:11">
      <c r="J76" s="14"/>
      <c r="K76" s="14"/>
    </row>
    <row r="77" spans="10:11">
      <c r="J77" s="14"/>
      <c r="K77" s="14"/>
    </row>
    <row r="78" spans="10:11">
      <c r="J78" s="14"/>
      <c r="K78" s="14"/>
    </row>
    <row r="79" spans="10:11">
      <c r="J79" s="14"/>
      <c r="K79" s="14"/>
    </row>
    <row r="80" spans="10:11">
      <c r="J80" s="14"/>
      <c r="K80" s="14"/>
    </row>
    <row r="81" spans="9:11">
      <c r="J81" s="14"/>
      <c r="K81" s="14"/>
    </row>
    <row r="82" spans="9:11">
      <c r="J82" s="14"/>
      <c r="K82" s="14"/>
    </row>
    <row r="83" spans="9:11">
      <c r="J83" s="14"/>
      <c r="K83" s="14"/>
    </row>
    <row r="84" spans="9:11">
      <c r="J84" s="14"/>
      <c r="K84" s="14"/>
    </row>
    <row r="85" spans="9:11">
      <c r="I85" s="14"/>
      <c r="J85" s="14"/>
      <c r="K85" s="14"/>
    </row>
    <row r="86" spans="9:11">
      <c r="I86" s="14"/>
      <c r="J86" s="14"/>
      <c r="K86" s="14"/>
    </row>
    <row r="87" spans="9:11">
      <c r="I87" s="14"/>
      <c r="J87" s="14"/>
      <c r="K87" s="14"/>
    </row>
    <row r="88" spans="9:11">
      <c r="I88" s="14"/>
      <c r="J88" s="14"/>
      <c r="K88" s="14"/>
    </row>
    <row r="89" spans="9:11">
      <c r="I89" s="14"/>
      <c r="J89" s="14"/>
      <c r="K89" s="14"/>
    </row>
    <row r="90" spans="9:11">
      <c r="I90" s="14"/>
      <c r="J90" s="14"/>
      <c r="K90" s="14"/>
    </row>
    <row r="91" spans="9:11">
      <c r="I91" s="14"/>
      <c r="J91" s="14"/>
      <c r="K91" s="14"/>
    </row>
    <row r="92" spans="9:11">
      <c r="I92" s="14"/>
      <c r="J92" s="14"/>
      <c r="K92" s="14"/>
    </row>
    <row r="93" spans="9:11">
      <c r="I93" s="14"/>
      <c r="J93" s="14"/>
      <c r="K93" s="14"/>
    </row>
    <row r="94" spans="9:11">
      <c r="I94" s="14"/>
      <c r="J94" s="14"/>
      <c r="K94" s="14"/>
    </row>
    <row r="95" spans="9:11">
      <c r="I95" s="14"/>
      <c r="J95" s="14"/>
      <c r="K95" s="14"/>
    </row>
    <row r="96" spans="9:11">
      <c r="I96" s="14"/>
      <c r="J96" s="14"/>
      <c r="K96" s="14"/>
    </row>
  </sheetData>
  <mergeCells count="26">
    <mergeCell ref="F1:I1"/>
    <mergeCell ref="L40:R40"/>
    <mergeCell ref="E42:J42"/>
    <mergeCell ref="P42:S42"/>
    <mergeCell ref="E43:J43"/>
    <mergeCell ref="P43:S43"/>
    <mergeCell ref="B31:L31"/>
    <mergeCell ref="B32:L32"/>
    <mergeCell ref="B33:F33"/>
    <mergeCell ref="A1:E1"/>
    <mergeCell ref="A2:E2"/>
    <mergeCell ref="H6:J6"/>
    <mergeCell ref="O6:P6"/>
    <mergeCell ref="Q6:R6"/>
    <mergeCell ref="P45:S45"/>
    <mergeCell ref="G33:I33"/>
    <mergeCell ref="O46:T47"/>
    <mergeCell ref="O4:R4"/>
    <mergeCell ref="A3:E3"/>
    <mergeCell ref="A4:E4"/>
    <mergeCell ref="F3:G3"/>
    <mergeCell ref="H3:I3"/>
    <mergeCell ref="E44:J44"/>
    <mergeCell ref="P44:S44"/>
    <mergeCell ref="E45:J45"/>
    <mergeCell ref="S6:T6"/>
  </mergeCells>
  <phoneticPr fontId="8" type="noConversion"/>
  <hyperlinks>
    <hyperlink ref="E45" r:id="rId1" xr:uid="{00000000-0004-0000-0700-000000000000}"/>
    <hyperlink ref="P45" r:id="rId2" xr:uid="{00000000-0004-0000-0700-000001000000}"/>
  </hyperlinks>
  <printOptions horizontalCentered="1"/>
  <pageMargins left="0.5" right="0.5" top="0.65" bottom="0" header="0.55000000000000004" footer="0.3"/>
  <pageSetup scale="83" firstPageNumber="16" orientation="landscape" useFirstPageNumber="1" horizontalDpi="4294967292" verticalDpi="4294967292"/>
  <headerFooter>
    <oddHeader>&amp;L&amp;"Myriad Pro Black,Bold"&amp;11California Sea Grant College</oddHeader>
    <oddFooter xml:space="preserve">&amp;C&amp;"Times,Regular"&amp;12 </oddFooter>
  </headerFooter>
  <ignoredErrors>
    <ignoredError sqref="O20:R37 L19" emptyCellReference="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9"/>
  <sheetViews>
    <sheetView workbookViewId="0">
      <selection activeCell="C1" sqref="C1:D1"/>
    </sheetView>
  </sheetViews>
  <sheetFormatPr baseColWidth="10" defaultRowHeight="12"/>
  <cols>
    <col min="1" max="1" width="9" customWidth="1"/>
    <col min="6" max="6" width="14.6640625" customWidth="1"/>
    <col min="7" max="7" width="9.6640625" customWidth="1"/>
    <col min="8" max="8" width="13.33203125" customWidth="1"/>
    <col min="9" max="9" width="12.33203125" customWidth="1"/>
  </cols>
  <sheetData>
    <row r="1" spans="1:11" ht="18" customHeight="1">
      <c r="A1" s="494" t="s">
        <v>296</v>
      </c>
      <c r="B1" s="494"/>
      <c r="C1" s="495"/>
      <c r="D1" s="495"/>
      <c r="E1" s="19"/>
      <c r="F1" s="19"/>
      <c r="G1" s="225"/>
      <c r="H1" s="225"/>
      <c r="I1" s="225"/>
      <c r="J1" s="225"/>
    </row>
    <row r="2" spans="1:11" ht="13">
      <c r="A2" s="494" t="s">
        <v>294</v>
      </c>
      <c r="B2" s="494"/>
      <c r="C2" s="496" t="e">
        <f>#REF!</f>
        <v>#REF!</v>
      </c>
      <c r="D2" s="496"/>
      <c r="E2" s="496"/>
      <c r="F2" s="496"/>
      <c r="G2" s="20"/>
      <c r="H2" s="20"/>
      <c r="I2" s="41"/>
      <c r="J2" s="203"/>
    </row>
    <row r="3" spans="1:11" ht="13">
      <c r="A3" s="494" t="s">
        <v>295</v>
      </c>
      <c r="B3" s="494"/>
      <c r="C3" s="496" t="e">
        <f>'Budget Just Y1'!E3:L3</f>
        <v>#VALUE!</v>
      </c>
      <c r="D3" s="496"/>
      <c r="E3" s="496"/>
      <c r="F3" s="496"/>
      <c r="G3" s="496"/>
      <c r="H3" s="496"/>
      <c r="I3" s="496"/>
      <c r="J3" s="203"/>
    </row>
    <row r="4" spans="1:11" ht="27" customHeight="1">
      <c r="A4" s="493" t="s">
        <v>308</v>
      </c>
      <c r="B4" s="493"/>
      <c r="C4" s="497" t="e">
        <f>'Budget Just Y1'!C4:P4</f>
        <v>#REF!</v>
      </c>
      <c r="D4" s="497"/>
      <c r="E4" s="497"/>
      <c r="F4" s="497"/>
      <c r="G4" s="497"/>
      <c r="H4" s="497"/>
      <c r="I4" s="497"/>
      <c r="J4" s="237"/>
    </row>
    <row r="5" spans="1:11" ht="16">
      <c r="A5" s="478" t="s">
        <v>298</v>
      </c>
      <c r="B5" s="478"/>
      <c r="C5" s="478"/>
      <c r="D5" s="478"/>
      <c r="E5" s="478"/>
      <c r="F5" s="478"/>
      <c r="G5" s="478"/>
      <c r="H5" s="478"/>
      <c r="I5" s="478"/>
      <c r="J5" s="238"/>
    </row>
    <row r="7" spans="1:11">
      <c r="A7" t="s">
        <v>299</v>
      </c>
      <c r="G7" s="1"/>
      <c r="H7" s="3"/>
      <c r="I7" s="3"/>
      <c r="K7" s="5"/>
    </row>
    <row r="8" spans="1:11">
      <c r="G8" s="1"/>
      <c r="H8" s="3"/>
      <c r="I8" s="3"/>
      <c r="K8" s="5"/>
    </row>
    <row r="9" spans="1:11">
      <c r="B9" s="7" t="s">
        <v>20</v>
      </c>
      <c r="C9" t="s">
        <v>300</v>
      </c>
      <c r="G9" s="1"/>
      <c r="H9" s="3"/>
      <c r="I9" s="3"/>
      <c r="K9" s="5"/>
    </row>
    <row r="10" spans="1:11">
      <c r="G10" s="1"/>
      <c r="H10" s="3"/>
      <c r="I10" s="3"/>
      <c r="K10" s="5"/>
    </row>
    <row r="11" spans="1:11" ht="25" customHeight="1">
      <c r="C11" s="487" t="s">
        <v>307</v>
      </c>
      <c r="D11" s="488"/>
      <c r="E11" s="489"/>
      <c r="F11" s="480" t="s">
        <v>254</v>
      </c>
      <c r="G11" s="481"/>
      <c r="H11" s="243" t="s">
        <v>301</v>
      </c>
    </row>
    <row r="12" spans="1:11">
      <c r="B12" t="s">
        <v>247</v>
      </c>
      <c r="C12" s="474"/>
      <c r="D12" s="484"/>
      <c r="E12" s="475"/>
      <c r="F12" s="474"/>
      <c r="G12" s="475"/>
      <c r="H12" s="233"/>
    </row>
    <row r="13" spans="1:11">
      <c r="C13" s="474"/>
      <c r="D13" s="484"/>
      <c r="E13" s="475"/>
      <c r="F13" s="474"/>
      <c r="G13" s="475"/>
      <c r="H13" s="233"/>
    </row>
    <row r="14" spans="1:11">
      <c r="C14" s="474"/>
      <c r="D14" s="484"/>
      <c r="E14" s="475"/>
      <c r="F14" s="474"/>
      <c r="G14" s="475"/>
      <c r="H14" s="233"/>
    </row>
    <row r="15" spans="1:11">
      <c r="C15" s="474"/>
      <c r="D15" s="484"/>
      <c r="E15" s="475"/>
      <c r="F15" s="474"/>
      <c r="G15" s="475"/>
      <c r="H15" s="233"/>
    </row>
    <row r="16" spans="1:11">
      <c r="C16" s="474"/>
      <c r="D16" s="484"/>
      <c r="E16" s="475"/>
      <c r="F16" s="474"/>
      <c r="G16" s="475"/>
      <c r="H16" s="233"/>
    </row>
    <row r="17" spans="2:11">
      <c r="C17" s="474"/>
      <c r="D17" s="484"/>
      <c r="E17" s="475"/>
      <c r="F17" s="474"/>
      <c r="G17" s="475"/>
      <c r="H17" s="233"/>
    </row>
    <row r="18" spans="2:11" ht="13" thickBot="1">
      <c r="C18" s="482"/>
      <c r="D18" s="485"/>
      <c r="E18" s="483"/>
      <c r="F18" s="482"/>
      <c r="G18" s="483"/>
      <c r="H18" s="236"/>
    </row>
    <row r="19" spans="2:11" ht="13" thickTop="1">
      <c r="B19" t="s">
        <v>248</v>
      </c>
      <c r="C19" s="476"/>
      <c r="D19" s="486"/>
      <c r="E19" s="477"/>
      <c r="F19" s="476"/>
      <c r="G19" s="477"/>
      <c r="H19" s="233"/>
    </row>
    <row r="20" spans="2:11">
      <c r="C20" s="474"/>
      <c r="D20" s="484"/>
      <c r="E20" s="475"/>
      <c r="F20" s="474"/>
      <c r="G20" s="475"/>
      <c r="H20" s="233"/>
    </row>
    <row r="21" spans="2:11">
      <c r="C21" s="474"/>
      <c r="D21" s="484"/>
      <c r="E21" s="475"/>
      <c r="F21" s="474"/>
      <c r="G21" s="475"/>
      <c r="H21" s="233"/>
    </row>
    <row r="22" spans="2:11">
      <c r="C22" s="474"/>
      <c r="D22" s="484"/>
      <c r="E22" s="475"/>
      <c r="F22" s="474"/>
      <c r="G22" s="475"/>
      <c r="H22" s="233"/>
    </row>
    <row r="23" spans="2:11">
      <c r="C23" s="474"/>
      <c r="D23" s="484"/>
      <c r="E23" s="475"/>
      <c r="F23" s="474"/>
      <c r="G23" s="475"/>
      <c r="H23" s="233"/>
    </row>
    <row r="24" spans="2:11">
      <c r="C24" s="474"/>
      <c r="D24" s="484"/>
      <c r="E24" s="475"/>
      <c r="F24" s="474"/>
      <c r="G24" s="475"/>
      <c r="H24" s="233"/>
    </row>
    <row r="25" spans="2:11">
      <c r="C25" s="474"/>
      <c r="D25" s="484"/>
      <c r="E25" s="475"/>
      <c r="F25" s="474"/>
      <c r="G25" s="475"/>
      <c r="H25" s="233"/>
    </row>
    <row r="26" spans="2:11">
      <c r="C26" s="474"/>
      <c r="D26" s="484"/>
      <c r="E26" s="475"/>
      <c r="F26" s="474"/>
      <c r="G26" s="475"/>
      <c r="H26" s="233"/>
    </row>
    <row r="27" spans="2:11">
      <c r="C27" s="2"/>
      <c r="H27" s="232"/>
    </row>
    <row r="28" spans="2:11">
      <c r="C28" s="2"/>
      <c r="G28" s="230" t="s">
        <v>302</v>
      </c>
      <c r="H28" s="232">
        <f>SUM(H12:H26)</f>
        <v>0</v>
      </c>
    </row>
    <row r="29" spans="2:11">
      <c r="C29" s="227"/>
      <c r="D29" s="11"/>
      <c r="E29" s="11"/>
      <c r="F29" s="11"/>
      <c r="G29" s="11"/>
      <c r="H29" s="233"/>
    </row>
    <row r="30" spans="2:11">
      <c r="C30" s="3"/>
      <c r="D30" s="3"/>
      <c r="E30" s="3"/>
      <c r="F30" s="3"/>
      <c r="G30" s="231"/>
      <c r="H30" s="3"/>
      <c r="I30" s="3"/>
      <c r="J30" s="3"/>
      <c r="K30" s="5"/>
    </row>
    <row r="31" spans="2:11">
      <c r="G31" s="1"/>
      <c r="H31" s="3"/>
      <c r="I31" s="3"/>
      <c r="K31" s="5"/>
    </row>
    <row r="32" spans="2:11">
      <c r="B32" s="7" t="s">
        <v>110</v>
      </c>
      <c r="C32" t="s">
        <v>303</v>
      </c>
      <c r="G32" s="1"/>
      <c r="I32" s="3"/>
      <c r="K32" s="5"/>
    </row>
    <row r="33" spans="2:11">
      <c r="G33" s="1"/>
      <c r="I33" s="3"/>
      <c r="K33" s="5"/>
    </row>
    <row r="34" spans="2:11" ht="28" customHeight="1">
      <c r="C34" s="487" t="s">
        <v>307</v>
      </c>
      <c r="D34" s="488"/>
      <c r="E34" s="489"/>
      <c r="F34" s="490" t="s">
        <v>306</v>
      </c>
      <c r="G34" s="491"/>
      <c r="H34" s="492"/>
      <c r="I34" s="244" t="s">
        <v>301</v>
      </c>
    </row>
    <row r="35" spans="2:11">
      <c r="B35" t="s">
        <v>247</v>
      </c>
      <c r="C35" s="474"/>
      <c r="D35" s="484"/>
      <c r="E35" s="475"/>
      <c r="F35" s="474"/>
      <c r="G35" s="484"/>
      <c r="H35" s="475"/>
      <c r="I35" s="233"/>
    </row>
    <row r="36" spans="2:11">
      <c r="C36" s="474"/>
      <c r="D36" s="484"/>
      <c r="E36" s="475"/>
      <c r="F36" s="474"/>
      <c r="G36" s="484"/>
      <c r="H36" s="475"/>
      <c r="I36" s="233"/>
    </row>
    <row r="37" spans="2:11">
      <c r="C37" s="474"/>
      <c r="D37" s="484"/>
      <c r="E37" s="475"/>
      <c r="F37" s="474"/>
      <c r="G37" s="484"/>
      <c r="H37" s="475"/>
      <c r="I37" s="233"/>
    </row>
    <row r="38" spans="2:11">
      <c r="C38" s="474"/>
      <c r="D38" s="484"/>
      <c r="E38" s="475"/>
      <c r="F38" s="474"/>
      <c r="G38" s="484"/>
      <c r="H38" s="475"/>
      <c r="I38" s="233"/>
    </row>
    <row r="39" spans="2:11">
      <c r="C39" s="474"/>
      <c r="D39" s="484"/>
      <c r="E39" s="475"/>
      <c r="F39" s="474"/>
      <c r="G39" s="484"/>
      <c r="H39" s="475"/>
      <c r="I39" s="233"/>
    </row>
    <row r="40" spans="2:11">
      <c r="C40" s="474"/>
      <c r="D40" s="484"/>
      <c r="E40" s="475"/>
      <c r="F40" s="474"/>
      <c r="G40" s="484"/>
      <c r="H40" s="475"/>
      <c r="I40" s="233"/>
    </row>
    <row r="41" spans="2:11" ht="13" thickBot="1">
      <c r="C41" s="482"/>
      <c r="D41" s="485"/>
      <c r="E41" s="483"/>
      <c r="F41" s="482"/>
      <c r="G41" s="485"/>
      <c r="H41" s="483"/>
      <c r="I41" s="236"/>
    </row>
    <row r="42" spans="2:11" ht="13" thickTop="1">
      <c r="B42" t="s">
        <v>248</v>
      </c>
      <c r="C42" s="476"/>
      <c r="D42" s="486"/>
      <c r="E42" s="477"/>
      <c r="F42" s="474"/>
      <c r="G42" s="484"/>
      <c r="H42" s="475"/>
      <c r="I42" s="233"/>
    </row>
    <row r="43" spans="2:11">
      <c r="C43" s="474"/>
      <c r="D43" s="484"/>
      <c r="E43" s="475"/>
      <c r="F43" s="474"/>
      <c r="G43" s="484"/>
      <c r="H43" s="475"/>
      <c r="I43" s="233"/>
    </row>
    <row r="44" spans="2:11">
      <c r="C44" s="474"/>
      <c r="D44" s="484"/>
      <c r="E44" s="475"/>
      <c r="F44" s="474"/>
      <c r="G44" s="484"/>
      <c r="H44" s="475"/>
      <c r="I44" s="233"/>
    </row>
    <row r="45" spans="2:11">
      <c r="C45" s="474"/>
      <c r="D45" s="484"/>
      <c r="E45" s="475"/>
      <c r="F45" s="474"/>
      <c r="G45" s="484"/>
      <c r="H45" s="475"/>
      <c r="I45" s="233"/>
    </row>
    <row r="46" spans="2:11">
      <c r="C46" s="474"/>
      <c r="D46" s="484"/>
      <c r="E46" s="475"/>
      <c r="F46" s="474"/>
      <c r="G46" s="484"/>
      <c r="H46" s="475"/>
      <c r="I46" s="233"/>
    </row>
    <row r="47" spans="2:11">
      <c r="C47" s="474"/>
      <c r="D47" s="484"/>
      <c r="E47" s="475"/>
      <c r="F47" s="474"/>
      <c r="G47" s="484"/>
      <c r="H47" s="475"/>
      <c r="I47" s="233"/>
    </row>
    <row r="48" spans="2:11">
      <c r="C48" s="474"/>
      <c r="D48" s="484"/>
      <c r="E48" s="475"/>
      <c r="F48" s="474"/>
      <c r="G48" s="484"/>
      <c r="H48" s="475"/>
      <c r="I48" s="233"/>
    </row>
    <row r="49" spans="3:11">
      <c r="C49" s="474"/>
      <c r="D49" s="484"/>
      <c r="E49" s="475"/>
      <c r="F49" s="474"/>
      <c r="G49" s="484"/>
      <c r="H49" s="475"/>
      <c r="I49" s="233"/>
    </row>
    <row r="50" spans="3:11">
      <c r="C50" s="2"/>
      <c r="G50" s="1"/>
      <c r="I50" s="226"/>
    </row>
    <row r="51" spans="3:11" ht="14">
      <c r="C51" s="2"/>
      <c r="G51" s="1"/>
      <c r="H51" s="234" t="s">
        <v>304</v>
      </c>
      <c r="I51" s="226">
        <f>SUM(I35:I49)</f>
        <v>0</v>
      </c>
    </row>
    <row r="52" spans="3:11">
      <c r="C52" s="227"/>
      <c r="D52" s="11"/>
      <c r="E52" s="11"/>
      <c r="F52" s="11"/>
      <c r="G52" s="228"/>
      <c r="H52" s="11"/>
      <c r="I52" s="229"/>
    </row>
    <row r="53" spans="3:11">
      <c r="G53" s="1"/>
      <c r="I53" s="3"/>
      <c r="K53" s="5"/>
    </row>
    <row r="54" spans="3:11">
      <c r="G54" s="1"/>
      <c r="I54" s="3"/>
      <c r="K54" s="5"/>
    </row>
    <row r="55" spans="3:11" ht="14">
      <c r="G55" s="1"/>
      <c r="H55" s="234" t="s">
        <v>305</v>
      </c>
      <c r="I55" s="235">
        <f>H28+I51</f>
        <v>0</v>
      </c>
    </row>
    <row r="56" spans="3:11">
      <c r="G56" s="1"/>
      <c r="I56" s="3"/>
      <c r="K56" s="5"/>
    </row>
    <row r="64" spans="3:11">
      <c r="C64" t="s">
        <v>249</v>
      </c>
    </row>
    <row r="66" spans="2:7">
      <c r="C66" t="s">
        <v>250</v>
      </c>
    </row>
    <row r="67" spans="2:7">
      <c r="B67" t="s">
        <v>20</v>
      </c>
      <c r="C67" t="s">
        <v>251</v>
      </c>
      <c r="D67" s="239" t="s">
        <v>255</v>
      </c>
      <c r="F67">
        <v>8000</v>
      </c>
    </row>
    <row r="69" spans="2:7">
      <c r="B69" t="s">
        <v>110</v>
      </c>
      <c r="C69" t="s">
        <v>252</v>
      </c>
      <c r="D69" s="479" t="s">
        <v>253</v>
      </c>
      <c r="E69" s="479"/>
      <c r="F69" s="479"/>
      <c r="G69" s="479"/>
    </row>
  </sheetData>
  <mergeCells count="74">
    <mergeCell ref="A4:B4"/>
    <mergeCell ref="A1:B1"/>
    <mergeCell ref="C1:D1"/>
    <mergeCell ref="A2:B2"/>
    <mergeCell ref="C2:F2"/>
    <mergeCell ref="A3:B3"/>
    <mergeCell ref="C3:I3"/>
    <mergeCell ref="C4:I4"/>
    <mergeCell ref="C24:E24"/>
    <mergeCell ref="C11:E11"/>
    <mergeCell ref="F34:H34"/>
    <mergeCell ref="C34:E34"/>
    <mergeCell ref="C12:E12"/>
    <mergeCell ref="C13:E13"/>
    <mergeCell ref="C14:E14"/>
    <mergeCell ref="C15:E15"/>
    <mergeCell ref="C16:E16"/>
    <mergeCell ref="C17:E17"/>
    <mergeCell ref="C18:E18"/>
    <mergeCell ref="C19:E19"/>
    <mergeCell ref="C20:E20"/>
    <mergeCell ref="C21:E21"/>
    <mergeCell ref="C22:E22"/>
    <mergeCell ref="C23:E23"/>
    <mergeCell ref="C40:E40"/>
    <mergeCell ref="C41:E41"/>
    <mergeCell ref="C42:E42"/>
    <mergeCell ref="C43:E43"/>
    <mergeCell ref="C25:E25"/>
    <mergeCell ref="C26:E26"/>
    <mergeCell ref="C35:E35"/>
    <mergeCell ref="C36:E36"/>
    <mergeCell ref="C37:E37"/>
    <mergeCell ref="C38:E38"/>
    <mergeCell ref="C49:E49"/>
    <mergeCell ref="F35:H35"/>
    <mergeCell ref="F36:H36"/>
    <mergeCell ref="F37:H37"/>
    <mergeCell ref="F38:H38"/>
    <mergeCell ref="F39:H39"/>
    <mergeCell ref="F40:H40"/>
    <mergeCell ref="F42:H42"/>
    <mergeCell ref="F43:H43"/>
    <mergeCell ref="F44:H44"/>
    <mergeCell ref="C44:E44"/>
    <mergeCell ref="C45:E45"/>
    <mergeCell ref="C46:E46"/>
    <mergeCell ref="C47:E47"/>
    <mergeCell ref="C48:E48"/>
    <mergeCell ref="C39:E39"/>
    <mergeCell ref="A5:I5"/>
    <mergeCell ref="D69:G69"/>
    <mergeCell ref="F11:G11"/>
    <mergeCell ref="F12:G12"/>
    <mergeCell ref="F13:G13"/>
    <mergeCell ref="F14:G14"/>
    <mergeCell ref="F15:G15"/>
    <mergeCell ref="F16:G16"/>
    <mergeCell ref="F17:G17"/>
    <mergeCell ref="F18:G18"/>
    <mergeCell ref="F45:H45"/>
    <mergeCell ref="F46:H46"/>
    <mergeCell ref="F47:H47"/>
    <mergeCell ref="F48:H48"/>
    <mergeCell ref="F49:H49"/>
    <mergeCell ref="F41:H41"/>
    <mergeCell ref="F25:G25"/>
    <mergeCell ref="F26:G26"/>
    <mergeCell ref="F19:G19"/>
    <mergeCell ref="F20:G20"/>
    <mergeCell ref="F21:G21"/>
    <mergeCell ref="F22:G22"/>
    <mergeCell ref="F23:G23"/>
    <mergeCell ref="F24:G24"/>
  </mergeCells>
  <phoneticPr fontId="4" type="noConversion"/>
  <pageMargins left="0.75" right="0.75" top="1" bottom="1" header="0.5" footer="0.5"/>
  <pageSetup scale="81"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6"/>
  <sheetViews>
    <sheetView workbookViewId="0">
      <selection activeCell="H18" sqref="H18"/>
    </sheetView>
  </sheetViews>
  <sheetFormatPr baseColWidth="10" defaultRowHeight="12"/>
  <cols>
    <col min="1" max="1" width="2.5" customWidth="1"/>
    <col min="2" max="2" width="19.6640625" customWidth="1"/>
    <col min="3" max="3" width="65.1640625" customWidth="1"/>
    <col min="4" max="4" width="7.33203125" customWidth="1"/>
    <col min="6" max="6" width="20.5" customWidth="1"/>
    <col min="7" max="7" width="9.6640625" customWidth="1"/>
    <col min="8" max="8" width="13.33203125" customWidth="1"/>
    <col min="9" max="9" width="12.33203125" customWidth="1"/>
  </cols>
  <sheetData>
    <row r="1" spans="1:11" ht="18" customHeight="1">
      <c r="A1" s="494" t="s">
        <v>296</v>
      </c>
      <c r="B1" s="494"/>
      <c r="C1" s="240"/>
      <c r="D1" s="209"/>
      <c r="E1" s="19"/>
      <c r="F1" s="19"/>
      <c r="G1" s="225"/>
      <c r="H1" s="225"/>
      <c r="I1" s="225"/>
      <c r="J1" s="225"/>
    </row>
    <row r="2" spans="1:11" ht="13">
      <c r="A2" s="494" t="s">
        <v>294</v>
      </c>
      <c r="B2" s="494"/>
      <c r="C2" s="61" t="e">
        <f>'Budget Just Y1'!E2:G2</f>
        <v>#VALUE!</v>
      </c>
      <c r="D2" s="240"/>
      <c r="E2" s="240"/>
      <c r="F2" s="240"/>
      <c r="G2" s="20"/>
      <c r="H2" s="20"/>
      <c r="I2" s="41"/>
      <c r="J2" s="203"/>
    </row>
    <row r="3" spans="1:11" ht="13">
      <c r="A3" s="494" t="s">
        <v>295</v>
      </c>
      <c r="B3" s="494"/>
      <c r="C3" s="501" t="e">
        <f>'Budget Just Y1'!E3:L3</f>
        <v>#VALUE!</v>
      </c>
      <c r="D3" s="501"/>
      <c r="E3" s="501"/>
      <c r="F3" s="501"/>
      <c r="G3" s="209"/>
      <c r="H3" s="209"/>
      <c r="I3" s="209"/>
      <c r="J3" s="203"/>
    </row>
    <row r="4" spans="1:11" ht="27" customHeight="1">
      <c r="A4" s="493" t="s">
        <v>308</v>
      </c>
      <c r="B4" s="493"/>
      <c r="C4" s="500" t="e">
        <f>'Budget Just Y1'!C4:P4</f>
        <v>#REF!</v>
      </c>
      <c r="D4" s="500"/>
      <c r="E4" s="500"/>
      <c r="F4" s="500"/>
      <c r="G4" s="250"/>
      <c r="H4" s="250"/>
      <c r="I4" s="250"/>
      <c r="J4" s="237"/>
    </row>
    <row r="5" spans="1:11" ht="16">
      <c r="B5" s="498" t="s">
        <v>261</v>
      </c>
      <c r="C5" s="498"/>
      <c r="D5" s="498"/>
      <c r="E5" s="498"/>
      <c r="F5" s="498"/>
      <c r="J5" s="238"/>
    </row>
    <row r="6" spans="1:11" ht="13">
      <c r="B6" s="499" t="s">
        <v>262</v>
      </c>
      <c r="C6" s="499"/>
      <c r="D6" s="499"/>
      <c r="E6" s="499"/>
      <c r="F6" s="499"/>
    </row>
    <row r="7" spans="1:11" ht="13">
      <c r="B7" s="245" t="s">
        <v>256</v>
      </c>
      <c r="C7" s="246"/>
      <c r="D7" s="224"/>
      <c r="E7" s="224"/>
      <c r="F7" s="224"/>
      <c r="K7" s="5"/>
    </row>
    <row r="8" spans="1:11" ht="42">
      <c r="B8" s="253" t="s">
        <v>263</v>
      </c>
      <c r="C8" s="247" t="s">
        <v>257</v>
      </c>
      <c r="D8" s="247" t="s">
        <v>258</v>
      </c>
      <c r="E8" s="247" t="s">
        <v>259</v>
      </c>
      <c r="F8" s="253" t="s">
        <v>260</v>
      </c>
      <c r="K8" s="5"/>
    </row>
    <row r="9" spans="1:11" ht="19" customHeight="1">
      <c r="B9" s="248"/>
      <c r="C9" s="254"/>
      <c r="D9" s="248"/>
      <c r="E9" s="251"/>
      <c r="F9" s="248"/>
      <c r="K9" s="5"/>
    </row>
    <row r="10" spans="1:11" ht="19" customHeight="1">
      <c r="B10" s="248"/>
      <c r="C10" s="254"/>
      <c r="D10" s="248"/>
      <c r="E10" s="251"/>
      <c r="F10" s="248"/>
      <c r="K10" s="5"/>
    </row>
    <row r="11" spans="1:11" ht="25" customHeight="1">
      <c r="B11" s="248"/>
      <c r="C11" s="254"/>
      <c r="D11" s="248"/>
      <c r="E11" s="251"/>
      <c r="F11" s="248"/>
    </row>
    <row r="12" spans="1:11" ht="13">
      <c r="B12" s="248"/>
      <c r="C12" s="254"/>
      <c r="D12" s="248"/>
      <c r="E12" s="251"/>
      <c r="F12" s="248"/>
    </row>
    <row r="13" spans="1:11" ht="13">
      <c r="B13" s="248"/>
      <c r="C13" s="254"/>
      <c r="D13" s="248"/>
      <c r="E13" s="251"/>
      <c r="F13" s="248"/>
    </row>
    <row r="14" spans="1:11" ht="13">
      <c r="B14" s="248"/>
      <c r="C14" s="254"/>
      <c r="D14" s="248"/>
      <c r="E14" s="251"/>
      <c r="F14" s="248"/>
    </row>
    <row r="15" spans="1:11" ht="13">
      <c r="B15" s="249"/>
      <c r="C15" s="255"/>
      <c r="D15" s="249"/>
      <c r="E15" s="252"/>
      <c r="F15" s="249"/>
    </row>
    <row r="16" spans="1:11" ht="13">
      <c r="B16" s="224"/>
      <c r="C16" s="224"/>
      <c r="D16" s="224"/>
      <c r="E16" s="224"/>
      <c r="F16" s="224"/>
    </row>
    <row r="17" spans="2:11" ht="13">
      <c r="B17" s="245" t="s">
        <v>256</v>
      </c>
      <c r="C17" s="246"/>
      <c r="D17" s="224"/>
      <c r="E17" s="224"/>
      <c r="F17" s="224"/>
    </row>
    <row r="18" spans="2:11" ht="42">
      <c r="B18" s="253" t="s">
        <v>263</v>
      </c>
      <c r="C18" s="247" t="s">
        <v>257</v>
      </c>
      <c r="D18" s="247" t="s">
        <v>258</v>
      </c>
      <c r="E18" s="247" t="s">
        <v>259</v>
      </c>
      <c r="F18" s="253" t="s">
        <v>260</v>
      </c>
    </row>
    <row r="19" spans="2:11" ht="13">
      <c r="B19" s="248"/>
      <c r="C19" s="254"/>
      <c r="D19" s="248"/>
      <c r="E19" s="248"/>
      <c r="F19" s="248"/>
    </row>
    <row r="20" spans="2:11" ht="13">
      <c r="B20" s="248"/>
      <c r="C20" s="254"/>
      <c r="D20" s="248"/>
      <c r="E20" s="248"/>
      <c r="F20" s="248"/>
    </row>
    <row r="21" spans="2:11" ht="13">
      <c r="B21" s="248"/>
      <c r="C21" s="254"/>
      <c r="D21" s="248"/>
      <c r="E21" s="248"/>
      <c r="F21" s="248"/>
    </row>
    <row r="22" spans="2:11" ht="13">
      <c r="B22" s="248"/>
      <c r="C22" s="254"/>
      <c r="D22" s="248"/>
      <c r="E22" s="248"/>
      <c r="F22" s="248"/>
    </row>
    <row r="23" spans="2:11" ht="13">
      <c r="B23" s="248"/>
      <c r="C23" s="254"/>
      <c r="D23" s="248"/>
      <c r="E23" s="248"/>
      <c r="F23" s="248"/>
    </row>
    <row r="24" spans="2:11" ht="13">
      <c r="B24" s="249"/>
      <c r="C24" s="255"/>
      <c r="D24" s="249"/>
      <c r="E24" s="249"/>
      <c r="F24" s="249"/>
    </row>
    <row r="25" spans="2:11" ht="13">
      <c r="B25" s="224"/>
      <c r="C25" s="224"/>
      <c r="D25" s="224"/>
      <c r="E25" s="224"/>
      <c r="F25" s="224"/>
    </row>
    <row r="26" spans="2:11" ht="13">
      <c r="B26" s="245" t="s">
        <v>256</v>
      </c>
      <c r="C26" s="246"/>
      <c r="D26" s="224"/>
      <c r="E26" s="224"/>
      <c r="F26" s="224"/>
    </row>
    <row r="27" spans="2:11" ht="42">
      <c r="B27" s="253" t="s">
        <v>263</v>
      </c>
      <c r="C27" s="247" t="s">
        <v>257</v>
      </c>
      <c r="D27" s="247" t="s">
        <v>258</v>
      </c>
      <c r="E27" s="247" t="s">
        <v>259</v>
      </c>
      <c r="F27" s="253" t="s">
        <v>260</v>
      </c>
    </row>
    <row r="28" spans="2:11" ht="13">
      <c r="B28" s="248"/>
      <c r="C28" s="254"/>
      <c r="D28" s="248"/>
      <c r="E28" s="248"/>
      <c r="F28" s="248"/>
    </row>
    <row r="29" spans="2:11" ht="13">
      <c r="B29" s="248"/>
      <c r="C29" s="254"/>
      <c r="D29" s="248"/>
      <c r="E29" s="248"/>
      <c r="F29" s="248"/>
    </row>
    <row r="30" spans="2:11" ht="13">
      <c r="B30" s="248"/>
      <c r="C30" s="254"/>
      <c r="D30" s="248"/>
      <c r="E30" s="248"/>
      <c r="F30" s="248"/>
      <c r="J30" s="3"/>
      <c r="K30" s="5"/>
    </row>
    <row r="31" spans="2:11" ht="13">
      <c r="B31" s="248"/>
      <c r="C31" s="254"/>
      <c r="D31" s="248"/>
      <c r="E31" s="248"/>
      <c r="F31" s="248"/>
      <c r="K31" s="5"/>
    </row>
    <row r="32" spans="2:11" ht="13">
      <c r="B32" s="248"/>
      <c r="C32" s="254"/>
      <c r="D32" s="248"/>
      <c r="E32" s="248"/>
      <c r="F32" s="248"/>
      <c r="K32" s="5"/>
    </row>
    <row r="33" spans="2:11" ht="13">
      <c r="B33" s="249"/>
      <c r="C33" s="255"/>
      <c r="D33" s="249"/>
      <c r="E33" s="249"/>
      <c r="F33" s="249"/>
      <c r="K33" s="5"/>
    </row>
    <row r="34" spans="2:11" ht="28" customHeight="1">
      <c r="B34" s="224"/>
      <c r="C34" s="224"/>
      <c r="D34" s="224"/>
      <c r="E34" s="224"/>
      <c r="F34" s="224"/>
    </row>
    <row r="43" spans="2:11">
      <c r="B43" t="s">
        <v>264</v>
      </c>
    </row>
    <row r="53" spans="11:11">
      <c r="K53" s="5"/>
    </row>
    <row r="54" spans="11:11">
      <c r="K54" s="5"/>
    </row>
    <row r="56" spans="11:11">
      <c r="K56" s="5"/>
    </row>
  </sheetData>
  <mergeCells count="8">
    <mergeCell ref="A1:B1"/>
    <mergeCell ref="A2:B2"/>
    <mergeCell ref="A3:B3"/>
    <mergeCell ref="B5:F5"/>
    <mergeCell ref="B6:F6"/>
    <mergeCell ref="C4:F4"/>
    <mergeCell ref="C3:F3"/>
    <mergeCell ref="A4:B4"/>
  </mergeCells>
  <phoneticPr fontId="4" type="noConversion"/>
  <pageMargins left="0.75" right="0.75" top="1" bottom="1" header="0.5" footer="0.5"/>
  <pageSetup scale="86"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0"/>
  <sheetViews>
    <sheetView workbookViewId="0">
      <selection activeCell="I2" sqref="I2"/>
    </sheetView>
  </sheetViews>
  <sheetFormatPr baseColWidth="10" defaultRowHeight="12"/>
  <cols>
    <col min="1" max="1" width="3.83203125" customWidth="1"/>
  </cols>
  <sheetData>
    <row r="1" spans="1:8">
      <c r="A1" s="503" t="s">
        <v>321</v>
      </c>
      <c r="B1" s="503"/>
      <c r="C1" s="503"/>
      <c r="D1" s="503"/>
      <c r="E1" s="503"/>
      <c r="F1" s="503"/>
      <c r="G1" s="503"/>
      <c r="H1" s="503"/>
    </row>
    <row r="2" spans="1:8" ht="57" customHeight="1">
      <c r="A2" s="504" t="s">
        <v>0</v>
      </c>
      <c r="B2" s="504"/>
      <c r="C2" s="504"/>
      <c r="D2" s="504"/>
      <c r="E2" s="504"/>
      <c r="F2" s="504"/>
      <c r="G2" s="504"/>
      <c r="H2" s="504"/>
    </row>
    <row r="3" spans="1:8">
      <c r="A3" s="267" t="s">
        <v>322</v>
      </c>
    </row>
    <row r="4" spans="1:8" ht="15">
      <c r="A4" s="268" t="s">
        <v>323</v>
      </c>
    </row>
    <row r="5" spans="1:8" ht="15">
      <c r="A5" s="268" t="s">
        <v>324</v>
      </c>
    </row>
    <row r="6" spans="1:8" ht="15">
      <c r="A6" s="268" t="s">
        <v>325</v>
      </c>
    </row>
    <row r="7" spans="1:8" ht="15">
      <c r="A7" s="268" t="s">
        <v>326</v>
      </c>
    </row>
    <row r="8" spans="1:8" ht="15">
      <c r="A8" s="268" t="s">
        <v>282</v>
      </c>
    </row>
    <row r="9" spans="1:8" ht="15">
      <c r="A9" s="268" t="s">
        <v>283</v>
      </c>
    </row>
    <row r="10" spans="1:8" ht="15">
      <c r="A10" s="268" t="s">
        <v>284</v>
      </c>
    </row>
    <row r="11" spans="1:8" ht="15">
      <c r="A11" s="268" t="s">
        <v>285</v>
      </c>
    </row>
    <row r="12" spans="1:8" ht="15">
      <c r="A12" s="268" t="s">
        <v>286</v>
      </c>
    </row>
    <row r="13" spans="1:8" ht="15">
      <c r="A13" s="268" t="s">
        <v>287</v>
      </c>
    </row>
    <row r="15" spans="1:8">
      <c r="A15" s="267" t="s">
        <v>288</v>
      </c>
    </row>
    <row r="16" spans="1:8" ht="15">
      <c r="A16" s="268" t="s">
        <v>289</v>
      </c>
    </row>
    <row r="17" spans="1:1" ht="15">
      <c r="A17" s="268" t="s">
        <v>290</v>
      </c>
    </row>
    <row r="18" spans="1:1" ht="15">
      <c r="A18" s="268" t="s">
        <v>291</v>
      </c>
    </row>
    <row r="19" spans="1:1" ht="15">
      <c r="A19" s="268" t="s">
        <v>340</v>
      </c>
    </row>
    <row r="20" spans="1:1" ht="15">
      <c r="A20" s="268" t="s">
        <v>341</v>
      </c>
    </row>
    <row r="21" spans="1:1" ht="15">
      <c r="A21" s="268" t="s">
        <v>342</v>
      </c>
    </row>
    <row r="23" spans="1:1">
      <c r="A23" s="267" t="s">
        <v>343</v>
      </c>
    </row>
    <row r="24" spans="1:1" ht="15">
      <c r="A24" s="268" t="s">
        <v>344</v>
      </c>
    </row>
    <row r="25" spans="1:1" ht="15">
      <c r="A25" s="268" t="s">
        <v>345</v>
      </c>
    </row>
    <row r="26" spans="1:1" ht="15">
      <c r="A26" s="268" t="s">
        <v>346</v>
      </c>
    </row>
    <row r="27" spans="1:1" ht="15">
      <c r="A27" s="268" t="s">
        <v>347</v>
      </c>
    </row>
    <row r="28" spans="1:1" ht="15">
      <c r="A28" s="268" t="s">
        <v>309</v>
      </c>
    </row>
    <row r="30" spans="1:1">
      <c r="A30" s="267" t="s">
        <v>310</v>
      </c>
    </row>
    <row r="31" spans="1:1" ht="15">
      <c r="A31" s="268" t="s">
        <v>311</v>
      </c>
    </row>
    <row r="32" spans="1:1" ht="15">
      <c r="A32" s="268" t="s">
        <v>312</v>
      </c>
    </row>
    <row r="33" spans="1:3" ht="15">
      <c r="A33" s="268" t="s">
        <v>313</v>
      </c>
    </row>
    <row r="34" spans="1:3" ht="15">
      <c r="A34" s="268" t="s">
        <v>314</v>
      </c>
    </row>
    <row r="35" spans="1:3" ht="15">
      <c r="A35" s="268" t="s">
        <v>315</v>
      </c>
    </row>
    <row r="36" spans="1:3" ht="15">
      <c r="A36" s="268" t="s">
        <v>316</v>
      </c>
    </row>
    <row r="37" spans="1:3" ht="15">
      <c r="A37" s="268" t="s">
        <v>317</v>
      </c>
    </row>
    <row r="39" spans="1:3">
      <c r="A39" s="502" t="s">
        <v>318</v>
      </c>
      <c r="B39" s="502"/>
      <c r="C39" s="502"/>
    </row>
    <row r="40" spans="1:3" ht="15">
      <c r="A40" s="269" t="s">
        <v>319</v>
      </c>
    </row>
    <row r="41" spans="1:3" ht="15">
      <c r="A41" s="269" t="s">
        <v>320</v>
      </c>
    </row>
    <row r="42" spans="1:3" ht="15">
      <c r="A42" s="269" t="s">
        <v>350</v>
      </c>
    </row>
    <row r="43" spans="1:3" ht="15">
      <c r="A43" s="269" t="s">
        <v>351</v>
      </c>
    </row>
    <row r="44" spans="1:3" ht="15">
      <c r="A44" s="269" t="s">
        <v>352</v>
      </c>
    </row>
    <row r="45" spans="1:3" ht="15">
      <c r="A45" s="269" t="s">
        <v>353</v>
      </c>
    </row>
    <row r="46" spans="1:3" ht="15">
      <c r="A46" s="268"/>
    </row>
    <row r="47" spans="1:3">
      <c r="A47" s="502" t="s">
        <v>354</v>
      </c>
      <c r="B47" s="502"/>
      <c r="C47" s="502"/>
    </row>
    <row r="48" spans="1:3" ht="15">
      <c r="A48" s="269" t="s">
        <v>355</v>
      </c>
    </row>
    <row r="49" spans="1:4" ht="15">
      <c r="A49" s="269" t="s">
        <v>356</v>
      </c>
    </row>
    <row r="50" spans="1:4" ht="15">
      <c r="A50" s="269" t="s">
        <v>357</v>
      </c>
    </row>
    <row r="51" spans="1:4" ht="15">
      <c r="A51" s="269" t="s">
        <v>358</v>
      </c>
    </row>
    <row r="52" spans="1:4" ht="15">
      <c r="A52" s="269" t="s">
        <v>359</v>
      </c>
    </row>
    <row r="53" spans="1:4" ht="15">
      <c r="A53" s="269" t="s">
        <v>360</v>
      </c>
    </row>
    <row r="54" spans="1:4" ht="15">
      <c r="A54" s="268"/>
    </row>
    <row r="55" spans="1:4">
      <c r="A55" s="502" t="s">
        <v>361</v>
      </c>
      <c r="B55" s="502"/>
      <c r="C55" s="502"/>
      <c r="D55" s="502"/>
    </row>
    <row r="56" spans="1:4" ht="15">
      <c r="A56" s="269" t="s">
        <v>327</v>
      </c>
    </row>
    <row r="57" spans="1:4" ht="15">
      <c r="A57" s="269" t="s">
        <v>328</v>
      </c>
    </row>
    <row r="58" spans="1:4" ht="15">
      <c r="A58" s="269" t="s">
        <v>329</v>
      </c>
    </row>
    <row r="59" spans="1:4" ht="15">
      <c r="A59" s="269" t="s">
        <v>330</v>
      </c>
    </row>
    <row r="60" spans="1:4" ht="15">
      <c r="A60" s="269" t="s">
        <v>331</v>
      </c>
    </row>
    <row r="61" spans="1:4" ht="15">
      <c r="A61" s="268"/>
    </row>
    <row r="62" spans="1:4">
      <c r="A62" s="502" t="s">
        <v>332</v>
      </c>
      <c r="B62" s="502"/>
      <c r="C62" s="502"/>
      <c r="D62" s="502"/>
    </row>
    <row r="63" spans="1:4" ht="15">
      <c r="A63" s="269" t="s">
        <v>333</v>
      </c>
    </row>
    <row r="64" spans="1:4" ht="15">
      <c r="A64" s="269" t="s">
        <v>334</v>
      </c>
    </row>
    <row r="65" spans="1:1" ht="15">
      <c r="A65" s="269" t="s">
        <v>335</v>
      </c>
    </row>
    <row r="66" spans="1:1" ht="15">
      <c r="A66" s="269" t="s">
        <v>336</v>
      </c>
    </row>
    <row r="67" spans="1:1" ht="15">
      <c r="A67" s="269" t="s">
        <v>337</v>
      </c>
    </row>
    <row r="68" spans="1:1" ht="15">
      <c r="A68" s="269" t="s">
        <v>338</v>
      </c>
    </row>
    <row r="69" spans="1:1" ht="15">
      <c r="A69" s="269" t="s">
        <v>339</v>
      </c>
    </row>
    <row r="70" spans="1:1" ht="15">
      <c r="A70" s="269" t="s">
        <v>373</v>
      </c>
    </row>
  </sheetData>
  <mergeCells count="6">
    <mergeCell ref="A62:D62"/>
    <mergeCell ref="A1:H1"/>
    <mergeCell ref="A2:H2"/>
    <mergeCell ref="A39:C39"/>
    <mergeCell ref="A47:C47"/>
    <mergeCell ref="A55:D55"/>
  </mergeCells>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Budget Just Y1</vt:lpstr>
      <vt:lpstr>Budget Just Y2</vt:lpstr>
      <vt:lpstr>Cum Budget</vt:lpstr>
      <vt:lpstr>BUDGET JUSTYr 1 Example</vt:lpstr>
      <vt:lpstr>Cum Budget Example</vt:lpstr>
      <vt:lpstr>Matching Funds</vt:lpstr>
      <vt:lpstr>Current Research Support</vt:lpstr>
      <vt:lpstr>NOAA Checklist</vt:lpstr>
      <vt:lpstr>'Budget Just Y1'!Print_Area</vt:lpstr>
      <vt:lpstr>'Budget Just Y2'!Print_Area</vt:lpstr>
      <vt:lpstr>'BUDGET JUSTYr 1 Example'!Print_Area</vt:lpstr>
      <vt:lpstr>'Cum Budget'!Print_Area</vt:lpstr>
      <vt:lpstr>'Cum Budget Example'!Print_Area</vt:lpstr>
      <vt:lpstr>'Current Research Support'!Print_Area</vt:lpstr>
      <vt:lpstr>'Matching Funds'!Print_Area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Sea Grant</dc:creator>
  <cp:lastModifiedBy>mligare@ucsd.edu</cp:lastModifiedBy>
  <cp:lastPrinted>2009-04-07T22:40:03Z</cp:lastPrinted>
  <dcterms:created xsi:type="dcterms:W3CDTF">2003-04-14T21:45:34Z</dcterms:created>
  <dcterms:modified xsi:type="dcterms:W3CDTF">2020-02-26T16:15:54Z</dcterms:modified>
</cp:coreProperties>
</file>